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33" activeTab="0"/>
  </bookViews>
  <sheets>
    <sheet name="CCN2-DEV sevices" sheetId="1" r:id="rId1"/>
    <sheet name="Profiles" sheetId="2" r:id="rId2"/>
    <sheet name="FP CCN 1" sheetId="3" r:id="rId3"/>
    <sheet name="FP CCN 2" sheetId="4" r:id="rId4"/>
    <sheet name="FP CCN 3" sheetId="5" r:id="rId5"/>
    <sheet name="FP CCN 4" sheetId="6" r:id="rId6"/>
    <sheet name="FP CCN 5" sheetId="7" r:id="rId7"/>
    <sheet name="FP CCN 6" sheetId="8" r:id="rId8"/>
    <sheet name="FP CCN 7" sheetId="9" r:id="rId9"/>
    <sheet name="FP 4" sheetId="10" r:id="rId10"/>
    <sheet name="Shipping costs" sheetId="11" r:id="rId11"/>
  </sheets>
  <definedNames>
    <definedName name="_ftn1" localSheetId="2">'FP CCN 1'!#REF!</definedName>
    <definedName name="_ftn1" localSheetId="3">'FP CCN 2'!#REF!</definedName>
    <definedName name="_ftn1" localSheetId="4">'FP CCN 3'!#REF!</definedName>
    <definedName name="_ftn1" localSheetId="5">'FP CCN 4'!#REF!</definedName>
    <definedName name="_ftn1" localSheetId="6">'FP CCN 5'!#REF!</definedName>
    <definedName name="_ftn1" localSheetId="7">'FP CCN 6'!#REF!</definedName>
    <definedName name="_ftn1" localSheetId="8">'FP CCN 7'!#REF!</definedName>
    <definedName name="_ftn1" localSheetId="1">'Profiles'!$D$25</definedName>
    <definedName name="_ftn2" localSheetId="2">'FP CCN 1'!#REF!</definedName>
    <definedName name="_ftn2" localSheetId="3">'FP CCN 2'!#REF!</definedName>
    <definedName name="_ftn2" localSheetId="4">'FP CCN 3'!#REF!</definedName>
    <definedName name="_ftn2" localSheetId="5">'FP CCN 4'!#REF!</definedName>
    <definedName name="_ftn2" localSheetId="6">'FP CCN 5'!#REF!</definedName>
    <definedName name="_ftn2" localSheetId="7">'FP CCN 6'!#REF!</definedName>
    <definedName name="_ftn2" localSheetId="8">'FP CCN 7'!#REF!</definedName>
    <definedName name="_ftn2" localSheetId="1">'Profiles'!#REF!</definedName>
    <definedName name="_ftnref1" localSheetId="2">'FP CCN 1'!#REF!</definedName>
    <definedName name="_ftnref1" localSheetId="3">'FP CCN 2'!#REF!</definedName>
    <definedName name="_ftnref1" localSheetId="4">'FP CCN 3'!#REF!</definedName>
    <definedName name="_ftnref1" localSheetId="5">'FP CCN 4'!#REF!</definedName>
    <definedName name="_ftnref1" localSheetId="6">'FP CCN 5'!#REF!</definedName>
    <definedName name="_ftnref1" localSheetId="7">'FP CCN 6'!#REF!</definedName>
    <definedName name="_ftnref1" localSheetId="8">'FP CCN 7'!#REF!</definedName>
    <definedName name="_ftnref1" localSheetId="1">'Profiles'!$D$23</definedName>
    <definedName name="_xlnm.Print_Area" localSheetId="0">'CCN2-DEV sevices'!$A$1:$H$116</definedName>
  </definedNames>
  <calcPr fullCalcOnLoad="1"/>
</workbook>
</file>

<file path=xl/sharedStrings.xml><?xml version="1.0" encoding="utf-8"?>
<sst xmlns="http://schemas.openxmlformats.org/spreadsheetml/2006/main" count="570" uniqueCount="379">
  <si>
    <t>Production and maintainenance of the Specification and Planning of the Evolution of the CCN/CSI and CCN2 Platform Configuration Baseline</t>
  </si>
  <si>
    <t>CS 8</t>
  </si>
  <si>
    <t>CS 9</t>
  </si>
  <si>
    <t>Total price for Price Element FP CCN 5</t>
  </si>
  <si>
    <t>Total price for Price Element FP CCN 4</t>
  </si>
  <si>
    <t>Provision set by the Commission</t>
  </si>
  <si>
    <t>SHIPPING COST OF IT EQUIPMENT</t>
  </si>
  <si>
    <t>&lt; 100 €</t>
  </si>
  <si>
    <t>&lt; 500€</t>
  </si>
  <si>
    <t>&lt; 1,000 €</t>
  </si>
  <si>
    <t>&lt; 2,000 €</t>
  </si>
  <si>
    <t>&lt; 3,000 €</t>
  </si>
  <si>
    <t>&lt; 4,000 €</t>
  </si>
  <si>
    <t>&lt; 5,000 €</t>
  </si>
  <si>
    <t>&lt; 6,000 €</t>
  </si>
  <si>
    <t>&lt; 7,000 €</t>
  </si>
  <si>
    <t>&lt; 8,000 €</t>
  </si>
  <si>
    <t>&lt; 9,000 €</t>
  </si>
  <si>
    <t>&lt; 10,000 €</t>
  </si>
  <si>
    <t>&lt; 5 KG</t>
  </si>
  <si>
    <t>&lt; 10 KG</t>
  </si>
  <si>
    <t>&lt; 20 KG</t>
  </si>
  <si>
    <t>&lt; 30KG</t>
  </si>
  <si>
    <t>&lt; 40 KG</t>
  </si>
  <si>
    <t>&lt; 50 KG</t>
  </si>
  <si>
    <t>&lt; 60 KG</t>
  </si>
  <si>
    <t>&lt; 70 KG</t>
  </si>
  <si>
    <t>&lt; 80 KG</t>
  </si>
  <si>
    <t>&lt; 90 KG</t>
  </si>
  <si>
    <t>&lt; 100 KG</t>
  </si>
  <si>
    <t>Average shipping costs:</t>
  </si>
  <si>
    <r>
      <t xml:space="preserve">The tenderer is requested to  fill-in </t>
    </r>
    <r>
      <rPr>
        <b/>
        <i/>
        <u val="single"/>
        <sz val="10"/>
        <rFont val="Times New Roman"/>
        <family val="1"/>
      </rPr>
      <t>all</t>
    </r>
    <r>
      <rPr>
        <i/>
        <u val="single"/>
        <sz val="10"/>
        <rFont val="Times New Roman"/>
        <family val="1"/>
      </rPr>
      <t xml:space="preserve"> cells in this table as the average cost will be used in the financial sheet.</t>
    </r>
  </si>
  <si>
    <r>
      <t xml:space="preserve">    Insured Value </t>
    </r>
    <r>
      <rPr>
        <b/>
        <sz val="9"/>
        <rFont val="Arial"/>
        <family val="2"/>
      </rPr>
      <t xml:space="preserve">►
</t>
    </r>
    <r>
      <rPr>
        <b/>
        <sz val="9"/>
        <rFont val="Helvetica 65 Medium"/>
        <family val="0"/>
      </rPr>
      <t xml:space="preserve">
Weight
  </t>
    </r>
    <r>
      <rPr>
        <b/>
        <sz val="9"/>
        <rFont val="Arial"/>
        <family val="0"/>
      </rPr>
      <t>▼</t>
    </r>
  </si>
  <si>
    <t>Shipping of HW equipment</t>
  </si>
  <si>
    <t>Value taken into account for the evaluation of the proposal</t>
  </si>
  <si>
    <t>Price element</t>
  </si>
  <si>
    <t>WP.8.1.5</t>
  </si>
  <si>
    <t>WP.8.1.5.2</t>
  </si>
  <si>
    <t>Change Advisory Board (CAB) Meetings</t>
  </si>
  <si>
    <t>WP.8.1.6</t>
  </si>
  <si>
    <t>Release Management</t>
  </si>
  <si>
    <t>WP.8.2.1</t>
  </si>
  <si>
    <t>Service Level Management</t>
  </si>
  <si>
    <t>WP.8.3.1</t>
  </si>
  <si>
    <t>National Administrations Working Group Meetings and their Related Sub-groups</t>
  </si>
  <si>
    <t>WP.8.3.1.1</t>
  </si>
  <si>
    <t>Performance</t>
  </si>
  <si>
    <t>WP.8.3.1.2</t>
  </si>
  <si>
    <t>Attendance</t>
  </si>
  <si>
    <t>WP.8.3.2.1</t>
  </si>
  <si>
    <t>WP.8.3.2.2</t>
  </si>
  <si>
    <t>WP.8.3.2.3</t>
  </si>
  <si>
    <t>Hosting Facilities and Infrastructure</t>
  </si>
  <si>
    <t>WP.8.3.2.4</t>
  </si>
  <si>
    <t>Reporting</t>
  </si>
  <si>
    <t>WP.8.3.3</t>
  </si>
  <si>
    <t>Missions</t>
  </si>
  <si>
    <t>WP.8.3.4</t>
  </si>
  <si>
    <t>Support to the National Administrations and the Commission Services</t>
  </si>
  <si>
    <t>WP.8.3.5</t>
  </si>
  <si>
    <t>WP.8.3.6</t>
  </si>
  <si>
    <t>Service Meetings</t>
  </si>
  <si>
    <t>WP.8.3.7</t>
  </si>
  <si>
    <t>Delivery and Management of Translations</t>
  </si>
  <si>
    <t>Profile</t>
  </si>
  <si>
    <t>Hand-over</t>
  </si>
  <si>
    <r>
      <t>[1]</t>
    </r>
    <r>
      <rPr>
        <sz val="10"/>
        <rFont val="Arial"/>
        <family val="0"/>
      </rPr>
      <t xml:space="preserve"> For example "2", meaning twice the daily rate</t>
    </r>
  </si>
  <si>
    <t>Profile Costs</t>
  </si>
  <si>
    <t>Strategy Consultant</t>
  </si>
  <si>
    <t>Project Manager</t>
  </si>
  <si>
    <t>Service Manager</t>
  </si>
  <si>
    <t>Security Architect</t>
  </si>
  <si>
    <t>Quality Manager</t>
  </si>
  <si>
    <t>Junior System Architect</t>
  </si>
  <si>
    <t>Senior System Architect</t>
  </si>
  <si>
    <t>Junior Infrastructure Architect</t>
  </si>
  <si>
    <t>Senior Infrastructure Architect</t>
  </si>
  <si>
    <t>Specification Analyst</t>
  </si>
  <si>
    <t>Developer/Tester</t>
  </si>
  <si>
    <t>Application Assembler, deployer, administrator</t>
  </si>
  <si>
    <t>Technical Support</t>
  </si>
  <si>
    <t>Quality Controller</t>
  </si>
  <si>
    <t>Senior Product Specialist</t>
  </si>
  <si>
    <t>WP.0.1</t>
  </si>
  <si>
    <t>WP.2</t>
  </si>
  <si>
    <t>WP.5</t>
  </si>
  <si>
    <t>Produce and Maintain the FQP</t>
  </si>
  <si>
    <t>WP.0.4</t>
  </si>
  <si>
    <t>Produce Proposals for Specific Contracts (SC) and Request for Actions (RfA)</t>
  </si>
  <si>
    <t>WP.0.5.1</t>
  </si>
  <si>
    <t>Internal Quality Assurance (QA): Promote Compliance</t>
  </si>
  <si>
    <t>WP.0.5.2</t>
  </si>
  <si>
    <t>Internal Quality Control (QC)</t>
  </si>
  <si>
    <t>WP.0.5.3</t>
  </si>
  <si>
    <t>Risk Management (RM)</t>
  </si>
  <si>
    <t>WP.0.5.4</t>
  </si>
  <si>
    <t>Self Assessment (SA) and Internal Audit (IA): Control Compliance</t>
  </si>
  <si>
    <t>WP.0.5.5</t>
  </si>
  <si>
    <t>Internal Team Organisation and Management</t>
  </si>
  <si>
    <t>WP.0.6</t>
  </si>
  <si>
    <t>Interaction and Co-ordination with the Commission</t>
  </si>
  <si>
    <t>WP.0.7</t>
  </si>
  <si>
    <t>Contract Reporting</t>
  </si>
  <si>
    <t>WP.0.8</t>
  </si>
  <si>
    <t>Contract Planning</t>
  </si>
  <si>
    <t>WP.0.9</t>
  </si>
  <si>
    <t>Co-operate with the Commission during Quality, Process and Security Audits</t>
  </si>
  <si>
    <t>WP.0.10.1</t>
  </si>
  <si>
    <t>Quarterly Batch re-delivery of all deliverables</t>
  </si>
  <si>
    <t>WP.0.10.2</t>
  </si>
  <si>
    <t>Yearly delivery of full baseline</t>
  </si>
  <si>
    <t>WP.0.11</t>
  </si>
  <si>
    <t>Benchmarking and Pricing Update Mechanism</t>
  </si>
  <si>
    <t>Take Over</t>
  </si>
  <si>
    <t>WP.2.1</t>
  </si>
  <si>
    <t>WP.2.2</t>
  </si>
  <si>
    <t>Take Over Activities and Take Over Report</t>
  </si>
  <si>
    <t>Hand Over</t>
  </si>
  <si>
    <t>WP.5.1</t>
  </si>
  <si>
    <t>Define the Detailed Hand Over Plan</t>
  </si>
  <si>
    <t>WP.5.2</t>
  </si>
  <si>
    <t>Hand Over of All Documentation, Source Code, Processes, Infrastructure and Reports</t>
  </si>
  <si>
    <t>WP.5.3</t>
  </si>
  <si>
    <t>Training and Support</t>
  </si>
  <si>
    <t>WP.5.4</t>
  </si>
  <si>
    <t>Production of the Hand Over report</t>
  </si>
  <si>
    <t>WP.6.1</t>
  </si>
  <si>
    <t>WP.6.2</t>
  </si>
  <si>
    <t>System Modelling</t>
  </si>
  <si>
    <t>WP.6.3</t>
  </si>
  <si>
    <t>Requirements</t>
  </si>
  <si>
    <t>WP.6.4</t>
  </si>
  <si>
    <t>Functional Specifications</t>
  </si>
  <si>
    <t>WP.6.5</t>
  </si>
  <si>
    <t>Design</t>
  </si>
  <si>
    <t>WP.6.6</t>
  </si>
  <si>
    <t>Solution Component Scope Management</t>
  </si>
  <si>
    <t>WP.6.8</t>
  </si>
  <si>
    <t>Evolutive Maintenance of all specification related deliverables</t>
  </si>
  <si>
    <t>WP.6.9</t>
  </si>
  <si>
    <t>Corrective Maintenance of all specification related deliverables</t>
  </si>
  <si>
    <t>WP.6.9.1</t>
  </si>
  <si>
    <t>Corrective Maintenance of the Specifications Which Have Been Taken Over</t>
  </si>
  <si>
    <t>WP.6.9.2</t>
  </si>
  <si>
    <t>WP.7.1</t>
  </si>
  <si>
    <t>Solution Component Production</t>
  </si>
  <si>
    <t>WP.7.2</t>
  </si>
  <si>
    <t>Produce Documentation and Manuals</t>
  </si>
  <si>
    <t>WP.7.3</t>
  </si>
  <si>
    <t>Produce Test Specifications</t>
  </si>
  <si>
    <t>WP.7.4</t>
  </si>
  <si>
    <t>Execute Test Plan</t>
  </si>
  <si>
    <t>WP.7.5</t>
  </si>
  <si>
    <t>Delivery</t>
  </si>
  <si>
    <t>WP.7.8</t>
  </si>
  <si>
    <t>Evolutive Maintenance</t>
  </si>
  <si>
    <t>WP.7.9</t>
  </si>
  <si>
    <t>WP.7.9.1</t>
  </si>
  <si>
    <t>Corrective Maintenance of the Build and Test Software and Documents Which Have Been Taken Over (scope WP.2)</t>
  </si>
  <si>
    <t>WP.7.9.2</t>
  </si>
  <si>
    <t>Corrective Maintenance of the New Deliverables (scope WP.7)</t>
  </si>
  <si>
    <t>WP.8.1.2</t>
  </si>
  <si>
    <t>Incident Management</t>
  </si>
  <si>
    <t>WP.8.1.2.1</t>
  </si>
  <si>
    <t>WP.8.1.2.2</t>
  </si>
  <si>
    <t>Service Requests</t>
  </si>
  <si>
    <t>WP.8.1.3</t>
  </si>
  <si>
    <t>WP.8.1.4</t>
  </si>
  <si>
    <t>Configuration Management</t>
  </si>
  <si>
    <t>WP.8.1.4.1</t>
  </si>
  <si>
    <t>WP.8.4.1.1</t>
  </si>
  <si>
    <t>Support to PSAT, SAT, Qualification Testing and Running-in Activities</t>
  </si>
  <si>
    <t>WP.8.4.2</t>
  </si>
  <si>
    <t>Support to Conformance Testing Activities</t>
  </si>
  <si>
    <t>WP.8.4.3</t>
  </si>
  <si>
    <t>Support to Operation of Solution Component</t>
  </si>
  <si>
    <t>WP.8.4.4</t>
  </si>
  <si>
    <t>Technical Review of the Deliverables of Other Contractors</t>
  </si>
  <si>
    <t>WP.8.5</t>
  </si>
  <si>
    <t>Security Management</t>
  </si>
  <si>
    <t>WP.8.5.1</t>
  </si>
  <si>
    <t>Produce a Security Plan</t>
  </si>
  <si>
    <t>WP.10</t>
  </si>
  <si>
    <t>Other deliverables and services in the scope of the framework contract</t>
  </si>
  <si>
    <t>WP.A</t>
  </si>
  <si>
    <t>WP.B.1</t>
  </si>
  <si>
    <t>Set up and Maintain the Office Infrastructure</t>
  </si>
  <si>
    <t>WP.B.2</t>
  </si>
  <si>
    <t>Set up, Install, Operate and Maintain the IT and Telecom Infrastructure</t>
  </si>
  <si>
    <t>WP.B.3</t>
  </si>
  <si>
    <t>WP.0.12</t>
  </si>
  <si>
    <t>CSIP</t>
  </si>
  <si>
    <t>WP.0.13</t>
  </si>
  <si>
    <t>WP.5.5</t>
  </si>
  <si>
    <t>After handover support</t>
  </si>
  <si>
    <t>Weighted average</t>
  </si>
  <si>
    <t>Manage procurement of necessary products and Services</t>
  </si>
  <si>
    <t>Define the Detailed Take Over Plan</t>
  </si>
  <si>
    <t>Feasibility Study or any deliverable linked to inception work</t>
  </si>
  <si>
    <t>Technical Meetings with the Commission and/or other 3rd Parties Involved in the Programme or Related Projects</t>
  </si>
  <si>
    <t>Continuous Services</t>
  </si>
  <si>
    <t>On-demand Services</t>
  </si>
  <si>
    <t>The price element includes:</t>
  </si>
  <si>
    <t>Pricing method</t>
  </si>
  <si>
    <t>Proposed unit price or % to be applied</t>
  </si>
  <si>
    <t>WP number</t>
  </si>
  <si>
    <t>WP description</t>
  </si>
  <si>
    <t>Production of all the initial deliverables</t>
  </si>
  <si>
    <t>Continuous maintenance of all the initial deliverables</t>
  </si>
  <si>
    <t>Take-over</t>
  </si>
  <si>
    <t>Build and test (including delivery and evolutive maintenance of applications)</t>
  </si>
  <si>
    <t>CS 4</t>
  </si>
  <si>
    <t>CS 5</t>
  </si>
  <si>
    <t>CS 6</t>
  </si>
  <si>
    <t>CS 7</t>
  </si>
  <si>
    <t>Incident management</t>
  </si>
  <si>
    <t>Meetings</t>
  </si>
  <si>
    <t>Training, Workshop, Demonstration - Hosting facilities</t>
  </si>
  <si>
    <t>Training, Workshop, Demonstration - Performance</t>
  </si>
  <si>
    <t>Training, Workshop, Demonstration - Attendance</t>
  </si>
  <si>
    <t>Solution component deployment support</t>
  </si>
  <si>
    <t>Conformance testing support</t>
  </si>
  <si>
    <t>Continuous services related to IT service management</t>
  </si>
  <si>
    <t>OD 3</t>
  </si>
  <si>
    <t>OD 4</t>
  </si>
  <si>
    <t>OD 5</t>
  </si>
  <si>
    <r>
      <t xml:space="preserve">Multiplying factor to be applied to the daily rate for on-demand work to be performed uttside normal working hours </t>
    </r>
    <r>
      <rPr>
        <vertAlign val="superscript"/>
        <sz val="12"/>
        <rFont val="Times New Roman"/>
        <family val="1"/>
      </rPr>
      <t>[1]</t>
    </r>
  </si>
  <si>
    <t>OD 6</t>
  </si>
  <si>
    <t>OD 7</t>
  </si>
  <si>
    <t>OD 8</t>
  </si>
  <si>
    <t>OD 9</t>
  </si>
  <si>
    <t>Coefficient applied for implementing development projects (WP.7.1-7.8)</t>
  </si>
  <si>
    <t>Coefficient applied for producing Specifications (WP.6.1-6.6)</t>
  </si>
  <si>
    <t>Coefficient for the evaluation of the proposal</t>
  </si>
  <si>
    <t>Total value for the offer evaluation</t>
  </si>
  <si>
    <t>Service Catalogue</t>
  </si>
  <si>
    <t>N/A</t>
  </si>
  <si>
    <t>Translations</t>
  </si>
  <si>
    <t>OD 10</t>
  </si>
  <si>
    <t>OD 11</t>
  </si>
  <si>
    <t>Project management</t>
  </si>
  <si>
    <t>One-off price once during the first SC</t>
  </si>
  <si>
    <t>One-off fixed price</t>
  </si>
  <si>
    <t>CS 2</t>
  </si>
  <si>
    <t>CS 10</t>
  </si>
  <si>
    <t>Fixed price services</t>
  </si>
  <si>
    <t>FP 1</t>
  </si>
  <si>
    <t>FP CCN 1</t>
  </si>
  <si>
    <t>FP CCN 2</t>
  </si>
  <si>
    <t>FP CCN 3</t>
  </si>
  <si>
    <t>FP CCN 4</t>
  </si>
  <si>
    <t>FP CCN 5</t>
  </si>
  <si>
    <t>Other fixed price services</t>
  </si>
  <si>
    <t>FP 2</t>
  </si>
  <si>
    <t>FP 3</t>
  </si>
  <si>
    <t>Design &amp; build of the CCN2 platform</t>
  </si>
  <si>
    <t>CS 1</t>
  </si>
  <si>
    <t>CS 3</t>
  </si>
  <si>
    <t>OD 1</t>
  </si>
  <si>
    <t>OD 2</t>
  </si>
  <si>
    <t>Price in €/man/day
(extramuros)</t>
  </si>
  <si>
    <t>Price in €/man/day
(intramuros)</t>
  </si>
  <si>
    <t>Average cost (90% extramuros - 10% intramuros</t>
  </si>
  <si>
    <t>Design of the CCN2 platform</t>
  </si>
  <si>
    <t>Specifications for the CCN2 platform</t>
  </si>
  <si>
    <t>Build and Test of the CCN2 platform</t>
  </si>
  <si>
    <t>Total price for Price Element FP CCN 1</t>
  </si>
  <si>
    <r>
      <t xml:space="preserve">Calculation sheet for the Price Element </t>
    </r>
    <r>
      <rPr>
        <b/>
        <u val="single"/>
        <sz val="12"/>
        <rFont val="Times New Roman"/>
        <family val="1"/>
      </rPr>
      <t>FP CCN 1</t>
    </r>
    <r>
      <rPr>
        <b/>
        <sz val="12"/>
        <rFont val="Times New Roman"/>
        <family val="1"/>
      </rPr>
      <t xml:space="preserve"> "Design of the CCN2 platform"</t>
    </r>
  </si>
  <si>
    <r>
      <t xml:space="preserve">Calculation sheet for the Price Element </t>
    </r>
    <r>
      <rPr>
        <b/>
        <u val="single"/>
        <sz val="12"/>
        <rFont val="Times New Roman"/>
        <family val="1"/>
      </rPr>
      <t>FP CCN 2</t>
    </r>
    <r>
      <rPr>
        <b/>
        <sz val="12"/>
        <rFont val="Times New Roman"/>
        <family val="1"/>
      </rPr>
      <t xml:space="preserve"> "Specifications for the CCN2 platform"</t>
    </r>
  </si>
  <si>
    <r>
      <t xml:space="preserve">Calculation sheet for the Price Element </t>
    </r>
    <r>
      <rPr>
        <b/>
        <u val="single"/>
        <sz val="12"/>
        <rFont val="Times New Roman"/>
        <family val="1"/>
      </rPr>
      <t>FP CCN 3</t>
    </r>
    <r>
      <rPr>
        <b/>
        <sz val="12"/>
        <rFont val="Times New Roman"/>
        <family val="1"/>
      </rPr>
      <t xml:space="preserve"> "Build and Test of the CCN2 platform"</t>
    </r>
  </si>
  <si>
    <t>Total price for Price Element FP CCN 3</t>
  </si>
  <si>
    <r>
      <t xml:space="preserve">Calculation sheet for the Price Element </t>
    </r>
    <r>
      <rPr>
        <b/>
        <u val="single"/>
        <sz val="12"/>
        <rFont val="Times New Roman"/>
        <family val="1"/>
      </rPr>
      <t>FP CCN 4</t>
    </r>
    <r>
      <rPr>
        <b/>
        <sz val="12"/>
        <rFont val="Times New Roman"/>
        <family val="1"/>
      </rPr>
      <t xml:space="preserve"> "CCN2 platform deployment support"</t>
    </r>
  </si>
  <si>
    <t>CCN2 Platform deployment support</t>
  </si>
  <si>
    <t>OD 12</t>
  </si>
  <si>
    <t>price / 50 pages reviewed</t>
  </si>
  <si>
    <t>Monthly fixed price</t>
  </si>
  <si>
    <t>Price in €/man/day
(extramuros prices)</t>
  </si>
  <si>
    <t>man-day price based on the profile P12</t>
  </si>
  <si>
    <t>Fixed price / day</t>
  </si>
  <si>
    <t>Fixed price / person / day</t>
  </si>
  <si>
    <t>Specifications and Software Incidents</t>
  </si>
  <si>
    <t>Problem Management</t>
  </si>
  <si>
    <t>% of the total production price of the new specifications / year</t>
  </si>
  <si>
    <t>% of the total production price of the new Build and Test Software and Documents / year</t>
  </si>
  <si>
    <t>CS 11</t>
  </si>
  <si>
    <t>Corrective Maintenance of the Specifications Which Have Been Taken Over (Scope WP.2)</t>
  </si>
  <si>
    <t>Corrective Maintenance of the New Specifications (Scope WP.6)</t>
  </si>
  <si>
    <t>price per 100 incidents / service requests</t>
  </si>
  <si>
    <t>Colour code:</t>
  </si>
  <si>
    <t>Orange: value provided by the Commission</t>
  </si>
  <si>
    <t>Blue: to be filled in by the tenderer</t>
  </si>
  <si>
    <t>Corrective Maintenance of the Build and Test Software and Documents</t>
  </si>
  <si>
    <t>Change management</t>
  </si>
  <si>
    <t>Provide one hosting environment for the development infrastructure (data center)</t>
  </si>
  <si>
    <t>Monthly fixed price / hosting environment</t>
  </si>
  <si>
    <t>Specifications
(Production and evolutive maintenance of all specification related deliverables)</t>
  </si>
  <si>
    <t>OD 13</t>
  </si>
  <si>
    <t>Based on man-day profile prices</t>
  </si>
  <si>
    <t>Training, Workshop, Demonstration / National Administrations Working Group Meetings and their Related Sub-groups - Preparation of material</t>
  </si>
  <si>
    <t>Based on man-day profile prices with multiplication factor adjustment for the option of working outside normal working hours</t>
  </si>
  <si>
    <t>Based on the prices provided in the tab "Shipping costs"</t>
  </si>
  <si>
    <t>Item description</t>
  </si>
  <si>
    <t>Vendor</t>
  </si>
  <si>
    <t>Vendor list price</t>
  </si>
  <si>
    <t>Number of units</t>
  </si>
  <si>
    <t>Total price</t>
  </si>
  <si>
    <t>CS 12</t>
  </si>
  <si>
    <t>WP.8.8.1</t>
  </si>
  <si>
    <t>WP.8.8.2</t>
  </si>
  <si>
    <t>Extended time coverage – ad hoc</t>
  </si>
  <si>
    <t>Extended time coverage – "on call" services for blocking issues</t>
  </si>
  <si>
    <t>Hardware and COTS software acquisitions: CCN/CSI and CCN2 Platform and bespoke software - Production and Testing environment</t>
  </si>
  <si>
    <t>Yearly maintenance</t>
  </si>
  <si>
    <t>FP CCN 7</t>
  </si>
  <si>
    <t xml:space="preserve">Main Hubs </t>
  </si>
  <si>
    <t>Total price for Access Points</t>
  </si>
  <si>
    <t>Total price Main Hubs</t>
  </si>
  <si>
    <t>Other Equipment</t>
  </si>
  <si>
    <t>Access Point - Configuration A</t>
  </si>
  <si>
    <t>Unit Price Access Point - Configuration A</t>
  </si>
  <si>
    <t>Number of Access Points - Configuration A</t>
  </si>
  <si>
    <t>Access Point - Configuration B</t>
  </si>
  <si>
    <t>Unit Price Access Point - Configuration B</t>
  </si>
  <si>
    <t>Number of Access Points - Configuration B</t>
  </si>
  <si>
    <t>Access Point - Configuration C</t>
  </si>
  <si>
    <t>Unit Price Access Point - Configuration C</t>
  </si>
  <si>
    <t>Number of Access Points - Configuration C</t>
  </si>
  <si>
    <t>Total price for other equipment</t>
  </si>
  <si>
    <t>FP CCN 6</t>
  </si>
  <si>
    <t>Additional price for extended time coverage – "on call" services for blocking issues</t>
  </si>
  <si>
    <t>List price discount</t>
  </si>
  <si>
    <t>Maintenance discount</t>
  </si>
  <si>
    <t>Number of Main Hubs</t>
  </si>
  <si>
    <t>Unit Price Main Hub</t>
  </si>
  <si>
    <t>Total price for Price Element FP CCN 7</t>
  </si>
  <si>
    <t>Unit price, including 4 years of maintenance</t>
  </si>
  <si>
    <r>
      <t xml:space="preserve">Calculation sheet for the Price Element </t>
    </r>
    <r>
      <rPr>
        <b/>
        <u val="single"/>
        <sz val="12"/>
        <rFont val="Times New Roman"/>
        <family val="1"/>
      </rPr>
      <t>FP CCN 6</t>
    </r>
    <r>
      <rPr>
        <b/>
        <sz val="12"/>
        <rFont val="Times New Roman"/>
        <family val="1"/>
      </rPr>
      <t xml:space="preserve"> "Acquisition of all hardware and COTS components needed for the CCN2 Platform Development environments as specified in the offer"</t>
    </r>
  </si>
  <si>
    <t>Total price for Price Element FP CCN 6</t>
  </si>
  <si>
    <r>
      <t xml:space="preserve">Calculation sheet for the Price Element </t>
    </r>
    <r>
      <rPr>
        <b/>
        <u val="single"/>
        <sz val="12"/>
        <rFont val="Times New Roman"/>
        <family val="1"/>
      </rPr>
      <t>FP CCN 5</t>
    </r>
    <r>
      <rPr>
        <b/>
        <sz val="12"/>
        <rFont val="Times New Roman"/>
        <family val="1"/>
      </rPr>
      <t xml:space="preserve"> "Acquisition of all hardware and COTS components needed for the CCN2 Platform Production environments as specified in the offer"</t>
    </r>
  </si>
  <si>
    <r>
      <t xml:space="preserve">Calculation sheet for the Price Element </t>
    </r>
    <r>
      <rPr>
        <b/>
        <u val="single"/>
        <sz val="12"/>
        <rFont val="Times New Roman"/>
        <family val="1"/>
      </rPr>
      <t>FP CCN 7</t>
    </r>
    <r>
      <rPr>
        <b/>
        <sz val="12"/>
        <rFont val="Times New Roman"/>
        <family val="1"/>
      </rPr>
      <t xml:space="preserve"> "Acquisition of all hardware and COTS components needed for the CCN2 Platform Testing environments as specified in the offer"</t>
    </r>
  </si>
  <si>
    <t>Yellow: calculated value (based on other tabs)</t>
  </si>
  <si>
    <r>
      <t xml:space="preserve">Acquisition of all hardware and COTS components needed for the CCN2 Platform </t>
    </r>
    <r>
      <rPr>
        <b/>
        <sz val="10"/>
        <rFont val="Arial"/>
        <family val="2"/>
      </rPr>
      <t>Development</t>
    </r>
    <r>
      <rPr>
        <sz val="10"/>
        <rFont val="Arial"/>
        <family val="2"/>
      </rPr>
      <t xml:space="preserve"> environments as specified in the offer</t>
    </r>
  </si>
  <si>
    <r>
      <t xml:space="preserve">Acquisition of all hardware and COTS components needed for the CCN2 Platform </t>
    </r>
    <r>
      <rPr>
        <b/>
        <sz val="10"/>
        <rFont val="Arial"/>
        <family val="2"/>
      </rPr>
      <t>Testing</t>
    </r>
    <r>
      <rPr>
        <sz val="10"/>
        <rFont val="Arial"/>
        <family val="2"/>
      </rPr>
      <t xml:space="preserve"> environments as specified in the offer</t>
    </r>
  </si>
  <si>
    <r>
      <t xml:space="preserve">Acquisition of all hardware and COTS components needed for the CCN2 Platform </t>
    </r>
    <r>
      <rPr>
        <b/>
        <sz val="10"/>
        <rFont val="Arial"/>
        <family val="2"/>
      </rPr>
      <t>Production</t>
    </r>
    <r>
      <rPr>
        <sz val="10"/>
        <rFont val="Arial"/>
        <family val="2"/>
      </rPr>
      <t xml:space="preserve"> environments as specified in the offer</t>
    </r>
  </si>
  <si>
    <t>Fixed price / 1000 characters without space</t>
  </si>
  <si>
    <t>WP.B3</t>
  </si>
  <si>
    <t>Hardware and COTS software acquisitions: CCN/CSI and CCN2 Platform and bespoke software - Development environment related to specification, build, test and support</t>
  </si>
  <si>
    <t>FP 4</t>
  </si>
  <si>
    <t>Hardware and COTS software acquisitions: CCN/CSI - maintenance and testing environment</t>
  </si>
  <si>
    <t>One-off all inclusive price</t>
  </si>
  <si>
    <t>Hardware and COTS components</t>
  </si>
  <si>
    <t>Total price for Price Element FP 4</t>
  </si>
  <si>
    <t>Reserves</t>
  </si>
  <si>
    <t>Reserve set by the Commission for hardware and COTS software acquisitions for development and production environments</t>
  </si>
  <si>
    <t>Reserve for Travel and Subsistence cost</t>
  </si>
  <si>
    <t>Subtotal</t>
  </si>
  <si>
    <t>10% of subtotal</t>
  </si>
  <si>
    <t>T</t>
  </si>
  <si>
    <t>R1</t>
  </si>
  <si>
    <t>R2</t>
  </si>
  <si>
    <t>Additional infrastructure for the development environment of the taken over CCN related systems / applications / components</t>
  </si>
  <si>
    <r>
      <t xml:space="preserve">Calculation sheet for the Price Element </t>
    </r>
    <r>
      <rPr>
        <b/>
        <u val="single"/>
        <sz val="12"/>
        <rFont val="Times New Roman"/>
        <family val="1"/>
      </rPr>
      <t>FP 4</t>
    </r>
    <r>
      <rPr>
        <b/>
        <sz val="12"/>
        <rFont val="Times New Roman"/>
        <family val="1"/>
      </rPr>
      <t xml:space="preserve"> "Additional infrastructure for the development environment of the taken over CCN related systems / applications / components"</t>
    </r>
  </si>
  <si>
    <t>Corrective Maintenance of the New Specifications</t>
  </si>
  <si>
    <t>Corrective Maintenance of the new Build and Test Software and Documents</t>
  </si>
  <si>
    <t>Hardware and COTS software acquisitions: CCN/CSI and CCN2 Platform and bespoke software - Production and Testing environments</t>
  </si>
  <si>
    <t>Total effort expressed in man-days of the profiles or units</t>
  </si>
  <si>
    <t>Total effort expressed in man-days of the profiles</t>
  </si>
  <si>
    <t>Training material (OD4) units</t>
  </si>
  <si>
    <t>Detailed analysis
(man-days)</t>
  </si>
  <si>
    <t>Functional design phase
(man-days)</t>
  </si>
  <si>
    <t>Technical design phase
(man-days)</t>
  </si>
  <si>
    <t>Migration Strategy Document
(man-days)</t>
  </si>
  <si>
    <t>Build
(man-days)</t>
  </si>
  <si>
    <t>Test
(man-days)</t>
  </si>
  <si>
    <t>Packaging &amp; Operational Documentation
(man-days)</t>
  </si>
  <si>
    <t>Deployment support
(man-days)</t>
  </si>
  <si>
    <t>Deployment plan
(man-days)</t>
  </si>
  <si>
    <t>After care support
(man-days)</t>
  </si>
  <si>
    <t>Training material
(units)</t>
  </si>
</sst>
</file>

<file path=xl/styles.xml><?xml version="1.0" encoding="utf-8"?>
<styleSheet xmlns="http://schemas.openxmlformats.org/spreadsheetml/2006/main">
  <numFmts count="7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€&quot;\ #,##0"/>
    <numFmt numFmtId="199" formatCode="&quot;€&quot;\ #,##0.00"/>
    <numFmt numFmtId="200" formatCode="0.0%"/>
    <numFmt numFmtId="201" formatCode="&quot;€&quot;\ #,##0.0"/>
    <numFmt numFmtId="202" formatCode="#,##0.0\ _€"/>
    <numFmt numFmtId="203" formatCode="&quot;Vrai&quot;;&quot;Vrai&quot;;&quot;Faux&quot;"/>
    <numFmt numFmtId="204" formatCode="&quot;Actif&quot;;&quot;Actif&quot;;&quot;Inactif&quot;"/>
    <numFmt numFmtId="205" formatCode="#,##0.00\ &quot;€&quot;"/>
    <numFmt numFmtId="206" formatCode="#,##0\ &quot;€&quot;"/>
    <numFmt numFmtId="207" formatCode="&quot;€&quot;#,##0.00"/>
    <numFmt numFmtId="208" formatCode="#,##0.00\ [$€-1]"/>
    <numFmt numFmtId="209" formatCode="#,##0.00\ [$€-1];\-#,##0.00\ [$€-1]"/>
    <numFmt numFmtId="210" formatCode="0;\-0;;@"/>
    <numFmt numFmtId="211" formatCode="0.000%"/>
    <numFmt numFmtId="212" formatCode="0.0000%"/>
    <numFmt numFmtId="213" formatCode="0.00000%"/>
    <numFmt numFmtId="214" formatCode="0.000000%"/>
    <numFmt numFmtId="215" formatCode="0.0000000%"/>
    <numFmt numFmtId="216" formatCode="0.00000000%"/>
    <numFmt numFmtId="217" formatCode="0.000000000%"/>
    <numFmt numFmtId="218" formatCode="0.0000000000%"/>
    <numFmt numFmtId="219" formatCode="0.00000000000%"/>
    <numFmt numFmtId="220" formatCode="0.000000000000%"/>
    <numFmt numFmtId="221" formatCode="0.0000000000000%"/>
    <numFmt numFmtId="222" formatCode="0.00000000000000%"/>
    <numFmt numFmtId="223" formatCode="0.000000000000000%"/>
    <numFmt numFmtId="224" formatCode="#,##0.000"/>
    <numFmt numFmtId="225" formatCode="#,##0.0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9"/>
      <name val="Helvetica 65 Medium"/>
      <family val="0"/>
    </font>
    <font>
      <sz val="10"/>
      <name val="Helvetica 45 Light"/>
      <family val="0"/>
    </font>
    <font>
      <sz val="11"/>
      <name val="Times New Roman"/>
      <family val="1"/>
    </font>
    <font>
      <b/>
      <sz val="14"/>
      <color indexed="20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9"/>
      <name val="Times New Roman"/>
      <family val="1"/>
    </font>
    <font>
      <b/>
      <sz val="11"/>
      <name val="Times New Roman"/>
      <family val="1"/>
    </font>
    <font>
      <vertAlign val="superscript"/>
      <sz val="10"/>
      <name val="Arial"/>
      <family val="2"/>
    </font>
    <font>
      <i/>
      <sz val="10"/>
      <name val="Times New Roman"/>
      <family val="1"/>
    </font>
    <font>
      <sz val="8"/>
      <name val="Arial"/>
      <family val="0"/>
    </font>
    <font>
      <sz val="12"/>
      <color indexed="9"/>
      <name val="Times New Roman"/>
      <family val="1"/>
    </font>
    <font>
      <b/>
      <sz val="9"/>
      <name val="Helvetica 65 Medium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9"/>
      <name val="Arial"/>
      <family val="2"/>
    </font>
    <font>
      <b/>
      <sz val="10"/>
      <color indexed="9"/>
      <name val="Times New Roman"/>
      <family val="1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6" fillId="0" borderId="0" xfId="0" applyFont="1" applyFill="1" applyAlignment="1">
      <alignment/>
    </xf>
    <xf numFmtId="0" fontId="0" fillId="0" borderId="13" xfId="0" applyBorder="1" applyAlignment="1">
      <alignment wrapText="1"/>
    </xf>
    <xf numFmtId="0" fontId="6" fillId="0" borderId="13" xfId="0" applyFont="1" applyBorder="1" applyAlignment="1">
      <alignment/>
    </xf>
    <xf numFmtId="0" fontId="6" fillId="0" borderId="18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Alignment="1">
      <alignment vertical="center" wrapText="1"/>
    </xf>
    <xf numFmtId="0" fontId="0" fillId="0" borderId="19" xfId="0" applyFont="1" applyFill="1" applyBorder="1" applyAlignment="1">
      <alignment horizontal="justify" vertical="top" wrapText="1"/>
    </xf>
    <xf numFmtId="0" fontId="0" fillId="0" borderId="20" xfId="0" applyFont="1" applyFill="1" applyBorder="1" applyAlignment="1">
      <alignment horizontal="justify" vertical="top" wrapText="1"/>
    </xf>
    <xf numFmtId="0" fontId="0" fillId="0" borderId="21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 wrapText="1"/>
    </xf>
    <xf numFmtId="0" fontId="0" fillId="0" borderId="18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20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25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15" xfId="0" applyFont="1" applyFill="1" applyBorder="1" applyAlignment="1">
      <alignment horizontal="left" vertical="top" wrapText="1"/>
    </xf>
    <xf numFmtId="0" fontId="0" fillId="33" borderId="10" xfId="0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2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3" borderId="13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19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wrapText="1"/>
      <protection/>
    </xf>
    <xf numFmtId="0" fontId="15" fillId="34" borderId="27" xfId="0" applyFont="1" applyFill="1" applyBorder="1" applyAlignment="1" applyProtection="1">
      <alignment horizontal="center" wrapText="1"/>
      <protection/>
    </xf>
    <xf numFmtId="0" fontId="15" fillId="34" borderId="28" xfId="0" applyFont="1" applyFill="1" applyBorder="1" applyAlignment="1" applyProtection="1">
      <alignment horizontal="center" vertical="center" wrapText="1"/>
      <protection/>
    </xf>
    <xf numFmtId="0" fontId="15" fillId="34" borderId="29" xfId="0" applyFont="1" applyFill="1" applyBorder="1" applyAlignment="1" applyProtection="1">
      <alignment horizontal="center" vertical="center" wrapText="1"/>
      <protection/>
    </xf>
    <xf numFmtId="0" fontId="15" fillId="34" borderId="27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wrapText="1"/>
      <protection/>
    </xf>
    <xf numFmtId="0" fontId="5" fillId="33" borderId="17" xfId="0" applyFont="1" applyFill="1" applyBorder="1" applyAlignment="1" applyProtection="1">
      <alignment wrapText="1"/>
      <protection/>
    </xf>
    <xf numFmtId="0" fontId="0" fillId="33" borderId="17" xfId="0" applyFill="1" applyBorder="1" applyAlignment="1" applyProtection="1">
      <alignment wrapText="1"/>
      <protection/>
    </xf>
    <xf numFmtId="0" fontId="0" fillId="33" borderId="16" xfId="0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20" xfId="0" applyBorder="1" applyAlignment="1">
      <alignment horizontal="center" vertical="top" wrapText="1"/>
    </xf>
    <xf numFmtId="3" fontId="0" fillId="35" borderId="24" xfId="0" applyNumberFormat="1" applyFill="1" applyBorder="1" applyAlignment="1">
      <alignment vertical="top" wrapText="1"/>
    </xf>
    <xf numFmtId="3" fontId="0" fillId="0" borderId="26" xfId="0" applyNumberFormat="1" applyBorder="1" applyAlignment="1">
      <alignment vertical="top" wrapText="1"/>
    </xf>
    <xf numFmtId="3" fontId="0" fillId="35" borderId="10" xfId="0" applyNumberFormat="1" applyFill="1" applyBorder="1" applyAlignment="1">
      <alignment vertical="top" wrapText="1"/>
    </xf>
    <xf numFmtId="3" fontId="0" fillId="0" borderId="31" xfId="0" applyNumberForma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3" fontId="0" fillId="0" borderId="14" xfId="0" applyNumberForma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3" fontId="0" fillId="0" borderId="31" xfId="0" applyNumberFormat="1" applyBorder="1" applyAlignment="1">
      <alignment horizontal="center" vertical="top" wrapText="1"/>
    </xf>
    <xf numFmtId="0" fontId="16" fillId="0" borderId="26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3" fontId="0" fillId="0" borderId="31" xfId="0" applyNumberFormat="1" applyFill="1" applyBorder="1" applyAlignment="1">
      <alignment vertical="top" wrapText="1"/>
    </xf>
    <xf numFmtId="4" fontId="0" fillId="0" borderId="32" xfId="0" applyNumberFormat="1" applyBorder="1" applyAlignment="1">
      <alignment horizontal="right" vertical="center" wrapText="1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3" fontId="0" fillId="0" borderId="0" xfId="0" applyNumberFormat="1" applyFill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3" fontId="0" fillId="0" borderId="0" xfId="0" applyNumberFormat="1" applyFill="1" applyAlignment="1">
      <alignment vertical="top" wrapText="1"/>
    </xf>
    <xf numFmtId="4" fontId="0" fillId="0" borderId="33" xfId="0" applyNumberFormat="1" applyBorder="1" applyAlignment="1">
      <alignment horizontal="right" vertical="center" wrapText="1"/>
    </xf>
    <xf numFmtId="4" fontId="0" fillId="0" borderId="34" xfId="0" applyNumberFormat="1" applyBorder="1" applyAlignment="1">
      <alignment horizontal="right" vertical="top" wrapText="1"/>
    </xf>
    <xf numFmtId="4" fontId="0" fillId="0" borderId="33" xfId="0" applyNumberFormat="1" applyFill="1" applyBorder="1" applyAlignment="1">
      <alignment horizontal="right" vertical="center" wrapText="1"/>
    </xf>
    <xf numFmtId="4" fontId="0" fillId="0" borderId="34" xfId="0" applyNumberFormat="1" applyBorder="1" applyAlignment="1">
      <alignment horizontal="right" vertical="center" wrapText="1"/>
    </xf>
    <xf numFmtId="4" fontId="0" fillId="0" borderId="35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 vertical="center" wrapText="1"/>
    </xf>
    <xf numFmtId="4" fontId="0" fillId="0" borderId="0" xfId="0" applyNumberFormat="1" applyFill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36" xfId="0" applyBorder="1" applyAlignment="1">
      <alignment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3" fontId="0" fillId="35" borderId="14" xfId="0" applyNumberFormat="1" applyFill="1" applyBorder="1" applyAlignment="1">
      <alignment vertical="top" wrapText="1"/>
    </xf>
    <xf numFmtId="3" fontId="0" fillId="35" borderId="23" xfId="0" applyNumberFormat="1" applyFill="1" applyBorder="1" applyAlignment="1">
      <alignment vertical="top" wrapText="1"/>
    </xf>
    <xf numFmtId="0" fontId="0" fillId="0" borderId="21" xfId="0" applyFill="1" applyBorder="1" applyAlignment="1">
      <alignment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40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22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2" xfId="0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205" fontId="0" fillId="36" borderId="18" xfId="0" applyNumberFormat="1" applyFill="1" applyBorder="1" applyAlignment="1">
      <alignment horizontal="right" vertical="top" wrapText="1"/>
    </xf>
    <xf numFmtId="205" fontId="0" fillId="36" borderId="19" xfId="0" applyNumberFormat="1" applyFill="1" applyBorder="1" applyAlignment="1">
      <alignment horizontal="right" vertical="top" wrapText="1"/>
    </xf>
    <xf numFmtId="205" fontId="0" fillId="0" borderId="22" xfId="0" applyNumberFormat="1" applyFill="1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205" fontId="0" fillId="36" borderId="42" xfId="0" applyNumberFormat="1" applyFill="1" applyBorder="1" applyAlignment="1">
      <alignment horizontal="right" vertical="top" wrapText="1"/>
    </xf>
    <xf numFmtId="205" fontId="0" fillId="0" borderId="0" xfId="0" applyNumberFormat="1" applyFill="1" applyBorder="1" applyAlignment="1">
      <alignment horizontal="right" vertical="top" wrapText="1"/>
    </xf>
    <xf numFmtId="0" fontId="16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" fontId="0" fillId="0" borderId="47" xfId="0" applyNumberFormat="1" applyBorder="1" applyAlignment="1">
      <alignment horizontal="right" vertical="center" wrapText="1"/>
    </xf>
    <xf numFmtId="0" fontId="0" fillId="0" borderId="48" xfId="0" applyFill="1" applyBorder="1" applyAlignment="1">
      <alignment horizontal="right" vertical="top" wrapText="1"/>
    </xf>
    <xf numFmtId="3" fontId="0" fillId="0" borderId="49" xfId="0" applyNumberFormat="1" applyFill="1" applyBorder="1" applyAlignment="1">
      <alignment vertical="top" wrapText="1"/>
    </xf>
    <xf numFmtId="3" fontId="0" fillId="35" borderId="19" xfId="0" applyNumberFormat="1" applyFill="1" applyBorder="1" applyAlignment="1">
      <alignment vertical="top" wrapText="1"/>
    </xf>
    <xf numFmtId="3" fontId="0" fillId="35" borderId="42" xfId="0" applyNumberFormat="1" applyFill="1" applyBorder="1" applyAlignment="1">
      <alignment vertical="top" wrapText="1"/>
    </xf>
    <xf numFmtId="0" fontId="0" fillId="0" borderId="50" xfId="0" applyFont="1" applyFill="1" applyBorder="1" applyAlignment="1">
      <alignment horizontal="justify" vertical="top" wrapText="1"/>
    </xf>
    <xf numFmtId="0" fontId="0" fillId="0" borderId="42" xfId="0" applyFont="1" applyFill="1" applyBorder="1" applyAlignment="1">
      <alignment horizontal="justify" vertical="top" wrapText="1"/>
    </xf>
    <xf numFmtId="0" fontId="0" fillId="0" borderId="5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0" fillId="0" borderId="20" xfId="0" applyFont="1" applyFill="1" applyBorder="1" applyAlignment="1">
      <alignment vertical="top" wrapText="1"/>
    </xf>
    <xf numFmtId="4" fontId="0" fillId="33" borderId="11" xfId="0" applyNumberFormat="1" applyFill="1" applyBorder="1" applyAlignment="1">
      <alignment wrapText="1"/>
    </xf>
    <xf numFmtId="4" fontId="0" fillId="33" borderId="0" xfId="0" applyNumberFormat="1" applyFill="1" applyBorder="1" applyAlignment="1">
      <alignment wrapText="1"/>
    </xf>
    <xf numFmtId="4" fontId="0" fillId="33" borderId="17" xfId="0" applyNumberFormat="1" applyFill="1" applyBorder="1" applyAlignment="1">
      <alignment wrapText="1"/>
    </xf>
    <xf numFmtId="4" fontId="0" fillId="0" borderId="0" xfId="0" applyNumberFormat="1" applyAlignment="1">
      <alignment wrapText="1"/>
    </xf>
    <xf numFmtId="4" fontId="5" fillId="33" borderId="17" xfId="0" applyNumberFormat="1" applyFont="1" applyFill="1" applyBorder="1" applyAlignment="1">
      <alignment wrapText="1"/>
    </xf>
    <xf numFmtId="4" fontId="6" fillId="0" borderId="0" xfId="0" applyNumberFormat="1" applyFont="1" applyAlignment="1">
      <alignment horizontal="center"/>
    </xf>
    <xf numFmtId="3" fontId="0" fillId="35" borderId="21" xfId="0" applyNumberForma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51" xfId="0" applyFont="1" applyFill="1" applyBorder="1" applyAlignment="1">
      <alignment vertical="top" wrapText="1"/>
    </xf>
    <xf numFmtId="0" fontId="0" fillId="0" borderId="42" xfId="0" applyFont="1" applyFill="1" applyBorder="1" applyAlignment="1">
      <alignment vertical="top"/>
    </xf>
    <xf numFmtId="0" fontId="0" fillId="0" borderId="42" xfId="0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37" borderId="52" xfId="0" applyFont="1" applyFill="1" applyBorder="1" applyAlignment="1">
      <alignment wrapText="1"/>
    </xf>
    <xf numFmtId="0" fontId="0" fillId="37" borderId="19" xfId="0" applyFont="1" applyFill="1" applyBorder="1" applyAlignment="1">
      <alignment wrapText="1"/>
    </xf>
    <xf numFmtId="0" fontId="0" fillId="37" borderId="52" xfId="0" applyFill="1" applyBorder="1" applyAlignment="1">
      <alignment wrapText="1"/>
    </xf>
    <xf numFmtId="0" fontId="0" fillId="37" borderId="19" xfId="0" applyFill="1" applyBorder="1" applyAlignment="1">
      <alignment wrapText="1"/>
    </xf>
    <xf numFmtId="3" fontId="4" fillId="37" borderId="19" xfId="0" applyNumberFormat="1" applyFont="1" applyFill="1" applyBorder="1" applyAlignment="1" applyProtection="1">
      <alignment horizontal="center" wrapText="1"/>
      <protection locked="0"/>
    </xf>
    <xf numFmtId="208" fontId="4" fillId="37" borderId="19" xfId="0" applyNumberFormat="1" applyFont="1" applyFill="1" applyBorder="1" applyAlignment="1" applyProtection="1">
      <alignment horizontal="center" wrapText="1"/>
      <protection locked="0"/>
    </xf>
    <xf numFmtId="205" fontId="0" fillId="36" borderId="21" xfId="0" applyNumberFormat="1" applyFill="1" applyBorder="1" applyAlignment="1">
      <alignment vertical="center" wrapText="1"/>
    </xf>
    <xf numFmtId="4" fontId="0" fillId="0" borderId="53" xfId="0" applyNumberFormat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0" fillId="37" borderId="54" xfId="0" applyFont="1" applyFill="1" applyBorder="1" applyAlignment="1">
      <alignment wrapText="1"/>
    </xf>
    <xf numFmtId="0" fontId="0" fillId="37" borderId="44" xfId="0" applyFont="1" applyFill="1" applyBorder="1" applyAlignment="1">
      <alignment wrapText="1"/>
    </xf>
    <xf numFmtId="0" fontId="0" fillId="37" borderId="46" xfId="0" applyFont="1" applyFill="1" applyBorder="1" applyAlignment="1">
      <alignment wrapText="1"/>
    </xf>
    <xf numFmtId="0" fontId="0" fillId="37" borderId="42" xfId="0" applyFill="1" applyBorder="1" applyAlignment="1">
      <alignment wrapText="1"/>
    </xf>
    <xf numFmtId="0" fontId="0" fillId="37" borderId="42" xfId="0" applyFont="1" applyFill="1" applyBorder="1" applyAlignment="1">
      <alignment wrapText="1"/>
    </xf>
    <xf numFmtId="0" fontId="23" fillId="38" borderId="55" xfId="0" applyFont="1" applyFill="1" applyBorder="1" applyAlignment="1">
      <alignment vertical="center" wrapText="1"/>
    </xf>
    <xf numFmtId="0" fontId="23" fillId="38" borderId="39" xfId="0" applyFont="1" applyFill="1" applyBorder="1" applyAlignment="1">
      <alignment horizontal="center" vertical="top" wrapText="1"/>
    </xf>
    <xf numFmtId="4" fontId="23" fillId="38" borderId="39" xfId="0" applyNumberFormat="1" applyFont="1" applyFill="1" applyBorder="1" applyAlignment="1">
      <alignment horizontal="center" vertical="top" wrapText="1"/>
    </xf>
    <xf numFmtId="4" fontId="23" fillId="38" borderId="56" xfId="0" applyNumberFormat="1" applyFont="1" applyFill="1" applyBorder="1" applyAlignment="1">
      <alignment horizontal="center" vertical="top" wrapText="1"/>
    </xf>
    <xf numFmtId="208" fontId="16" fillId="0" borderId="19" xfId="0" applyNumberFormat="1" applyFont="1" applyFill="1" applyBorder="1" applyAlignment="1" applyProtection="1">
      <alignment horizontal="center" vertical="center"/>
      <protection/>
    </xf>
    <xf numFmtId="3" fontId="0" fillId="35" borderId="50" xfId="0" applyNumberForma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right" vertical="top" wrapText="1"/>
    </xf>
    <xf numFmtId="0" fontId="0" fillId="0" borderId="52" xfId="0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vertical="top"/>
    </xf>
    <xf numFmtId="0" fontId="0" fillId="0" borderId="42" xfId="0" applyFont="1" applyFill="1" applyBorder="1" applyAlignment="1">
      <alignment horizontal="left" vertical="top" wrapText="1"/>
    </xf>
    <xf numFmtId="205" fontId="0" fillId="35" borderId="35" xfId="59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2" xfId="0" applyFont="1" applyBorder="1" applyAlignment="1">
      <alignment vertical="top" wrapText="1"/>
    </xf>
    <xf numFmtId="0" fontId="0" fillId="0" borderId="57" xfId="0" applyFont="1" applyFill="1" applyBorder="1" applyAlignment="1">
      <alignment horizontal="left" vertical="top" wrapText="1"/>
    </xf>
    <xf numFmtId="205" fontId="0" fillId="36" borderId="42" xfId="0" applyNumberFormat="1" applyFill="1" applyBorder="1" applyAlignment="1">
      <alignment vertical="center" wrapText="1"/>
    </xf>
    <xf numFmtId="3" fontId="0" fillId="35" borderId="42" xfId="0" applyNumberFormat="1" applyFill="1" applyBorder="1" applyAlignment="1">
      <alignment vertical="center" wrapText="1"/>
    </xf>
    <xf numFmtId="4" fontId="0" fillId="0" borderId="35" xfId="0" applyNumberFormat="1" applyBorder="1" applyAlignment="1">
      <alignment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205" fontId="0" fillId="0" borderId="21" xfId="0" applyNumberFormat="1" applyFill="1" applyBorder="1" applyAlignment="1">
      <alignment horizontal="right" vertical="top" wrapText="1"/>
    </xf>
    <xf numFmtId="3" fontId="0" fillId="0" borderId="10" xfId="0" applyNumberFormat="1" applyFill="1" applyBorder="1" applyAlignment="1">
      <alignment vertical="top" wrapText="1"/>
    </xf>
    <xf numFmtId="4" fontId="0" fillId="0" borderId="53" xfId="0" applyNumberFormat="1" applyFill="1" applyBorder="1" applyAlignment="1">
      <alignment horizontal="right" vertical="center" wrapText="1"/>
    </xf>
    <xf numFmtId="0" fontId="0" fillId="0" borderId="41" xfId="0" applyFont="1" applyFill="1" applyBorder="1" applyAlignment="1">
      <alignment horizontal="justify" vertical="top" wrapText="1"/>
    </xf>
    <xf numFmtId="0" fontId="0" fillId="0" borderId="45" xfId="0" applyFont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/>
    </xf>
    <xf numFmtId="0" fontId="0" fillId="0" borderId="22" xfId="0" applyFont="1" applyFill="1" applyBorder="1" applyAlignment="1">
      <alignment horizontal="left" vertical="top" wrapText="1"/>
    </xf>
    <xf numFmtId="3" fontId="0" fillId="35" borderId="22" xfId="0" applyNumberFormat="1" applyFont="1" applyFill="1" applyBorder="1" applyAlignment="1">
      <alignment vertical="top" wrapText="1"/>
    </xf>
    <xf numFmtId="4" fontId="0" fillId="0" borderId="33" xfId="0" applyNumberFormat="1" applyFont="1" applyBorder="1" applyAlignment="1">
      <alignment horizontal="right" vertical="center" wrapText="1"/>
    </xf>
    <xf numFmtId="205" fontId="0" fillId="36" borderId="22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205" fontId="0" fillId="37" borderId="52" xfId="0" applyNumberFormat="1" applyFill="1" applyBorder="1" applyAlignment="1">
      <alignment wrapText="1"/>
    </xf>
    <xf numFmtId="3" fontId="0" fillId="37" borderId="35" xfId="0" applyNumberFormat="1" applyFont="1" applyFill="1" applyBorder="1" applyAlignment="1">
      <alignment wrapText="1"/>
    </xf>
    <xf numFmtId="205" fontId="0" fillId="0" borderId="59" xfId="0" applyNumberFormat="1" applyFont="1" applyFill="1" applyBorder="1" applyAlignment="1">
      <alignment wrapText="1"/>
    </xf>
    <xf numFmtId="205" fontId="0" fillId="0" borderId="34" xfId="0" applyNumberFormat="1" applyFont="1" applyFill="1" applyBorder="1" applyAlignment="1">
      <alignment wrapText="1"/>
    </xf>
    <xf numFmtId="205" fontId="0" fillId="0" borderId="35" xfId="0" applyNumberFormat="1" applyFont="1" applyFill="1" applyBorder="1" applyAlignment="1">
      <alignment wrapText="1"/>
    </xf>
    <xf numFmtId="205" fontId="0" fillId="0" borderId="60" xfId="0" applyNumberFormat="1" applyFont="1" applyFill="1" applyBorder="1" applyAlignment="1">
      <alignment wrapText="1"/>
    </xf>
    <xf numFmtId="205" fontId="0" fillId="0" borderId="33" xfId="0" applyNumberFormat="1" applyFont="1" applyFill="1" applyBorder="1" applyAlignment="1">
      <alignment wrapText="1"/>
    </xf>
    <xf numFmtId="205" fontId="0" fillId="0" borderId="61" xfId="0" applyNumberFormat="1" applyFill="1" applyBorder="1" applyAlignment="1">
      <alignment wrapText="1"/>
    </xf>
    <xf numFmtId="205" fontId="0" fillId="37" borderId="19" xfId="0" applyNumberFormat="1" applyFill="1" applyBorder="1" applyAlignment="1">
      <alignment wrapText="1"/>
    </xf>
    <xf numFmtId="205" fontId="0" fillId="37" borderId="42" xfId="0" applyNumberFormat="1" applyFill="1" applyBorder="1" applyAlignment="1">
      <alignment wrapText="1"/>
    </xf>
    <xf numFmtId="205" fontId="0" fillId="0" borderId="52" xfId="0" applyNumberFormat="1" applyFill="1" applyBorder="1" applyAlignment="1">
      <alignment wrapText="1"/>
    </xf>
    <xf numFmtId="205" fontId="0" fillId="0" borderId="19" xfId="0" applyNumberFormat="1" applyFill="1" applyBorder="1" applyAlignment="1">
      <alignment wrapText="1"/>
    </xf>
    <xf numFmtId="205" fontId="0" fillId="0" borderId="42" xfId="0" applyNumberFormat="1" applyFill="1" applyBorder="1" applyAlignment="1">
      <alignment wrapText="1"/>
    </xf>
    <xf numFmtId="205" fontId="0" fillId="37" borderId="19" xfId="0" applyNumberFormat="1" applyFill="1" applyBorder="1" applyAlignment="1" applyProtection="1">
      <alignment horizontal="right" vertical="top" wrapText="1"/>
      <protection locked="0"/>
    </xf>
    <xf numFmtId="205" fontId="0" fillId="37" borderId="42" xfId="59" applyNumberFormat="1" applyFont="1" applyFill="1" applyBorder="1" applyAlignment="1" applyProtection="1">
      <alignment horizontal="right" vertical="center" wrapText="1"/>
      <protection locked="0"/>
    </xf>
    <xf numFmtId="205" fontId="0" fillId="37" borderId="21" xfId="59" applyNumberFormat="1" applyFont="1" applyFill="1" applyBorder="1" applyAlignment="1" applyProtection="1">
      <alignment horizontal="right" vertical="top" wrapText="1"/>
      <protection locked="0"/>
    </xf>
    <xf numFmtId="205" fontId="0" fillId="37" borderId="19" xfId="59" applyNumberFormat="1" applyFont="1" applyFill="1" applyBorder="1" applyAlignment="1" applyProtection="1">
      <alignment horizontal="right" vertical="top" wrapText="1"/>
      <protection locked="0"/>
    </xf>
    <xf numFmtId="0" fontId="0" fillId="0" borderId="13" xfId="0" applyBorder="1" applyAlignment="1" applyProtection="1">
      <alignment wrapText="1"/>
      <protection/>
    </xf>
    <xf numFmtId="0" fontId="0" fillId="33" borderId="18" xfId="0" applyFill="1" applyBorder="1" applyAlignment="1" applyProtection="1">
      <alignment wrapText="1"/>
      <protection/>
    </xf>
    <xf numFmtId="0" fontId="6" fillId="0" borderId="13" xfId="0" applyFont="1" applyBorder="1" applyAlignment="1" applyProtection="1">
      <alignment/>
      <protection/>
    </xf>
    <xf numFmtId="0" fontId="9" fillId="38" borderId="62" xfId="0" applyFont="1" applyFill="1" applyBorder="1" applyAlignment="1" applyProtection="1">
      <alignment horizontal="center" vertical="center" wrapText="1"/>
      <protection/>
    </xf>
    <xf numFmtId="0" fontId="14" fillId="38" borderId="62" xfId="0" applyFont="1" applyFill="1" applyBorder="1" applyAlignment="1" applyProtection="1">
      <alignment horizontal="center" vertical="center" wrapText="1"/>
      <protection/>
    </xf>
    <xf numFmtId="0" fontId="14" fillId="38" borderId="63" xfId="0" applyFont="1" applyFill="1" applyBorder="1" applyAlignment="1" applyProtection="1">
      <alignment horizontal="center" vertical="center" wrapText="1"/>
      <protection/>
    </xf>
    <xf numFmtId="0" fontId="14" fillId="38" borderId="6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0" fillId="0" borderId="24" xfId="0" applyFill="1" applyBorder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/>
    </xf>
    <xf numFmtId="208" fontId="4" fillId="36" borderId="19" xfId="0" applyNumberFormat="1" applyFont="1" applyFill="1" applyBorder="1" applyAlignment="1" applyProtection="1">
      <alignment horizontal="center" wrapText="1"/>
      <protection/>
    </xf>
    <xf numFmtId="10" fontId="4" fillId="35" borderId="19" xfId="59" applyNumberFormat="1" applyFont="1" applyFill="1" applyBorder="1" applyAlignment="1" applyProtection="1">
      <alignment horizontal="center" wrapText="1"/>
      <protection/>
    </xf>
    <xf numFmtId="10" fontId="4" fillId="35" borderId="19" xfId="0" applyNumberFormat="1" applyFont="1" applyFill="1" applyBorder="1" applyAlignment="1" applyProtection="1">
      <alignment horizontal="center" wrapText="1"/>
      <protection/>
    </xf>
    <xf numFmtId="10" fontId="0" fillId="0" borderId="0" xfId="0" applyNumberFormat="1" applyAlignment="1" applyProtection="1">
      <alignment/>
      <protection/>
    </xf>
    <xf numFmtId="0" fontId="0" fillId="0" borderId="25" xfId="0" applyFill="1" applyBorder="1" applyAlignment="1" applyProtection="1">
      <alignment horizontal="left" wrapText="1"/>
      <protection/>
    </xf>
    <xf numFmtId="205" fontId="15" fillId="0" borderId="19" xfId="0" applyNumberFormat="1" applyFont="1" applyFill="1" applyBorder="1" applyAlignment="1" applyProtection="1">
      <alignment horizontal="center" wrapText="1"/>
      <protection/>
    </xf>
    <xf numFmtId="209" fontId="0" fillId="0" borderId="0" xfId="0" applyNumberFormat="1" applyAlignment="1" applyProtection="1">
      <alignment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3" fontId="4" fillId="36" borderId="19" xfId="0" applyNumberFormat="1" applyFont="1" applyFill="1" applyBorder="1" applyAlignment="1" applyProtection="1">
      <alignment horizontal="center" wrapText="1"/>
      <protection/>
    </xf>
    <xf numFmtId="205" fontId="0" fillId="0" borderId="25" xfId="0" applyNumberFormat="1" applyFill="1" applyBorder="1" applyAlignment="1" applyProtection="1">
      <alignment horizontal="center" wrapText="1"/>
      <protection/>
    </xf>
    <xf numFmtId="0" fontId="0" fillId="39" borderId="10" xfId="0" applyFill="1" applyBorder="1" applyAlignment="1" applyProtection="1">
      <alignment wrapText="1"/>
      <protection/>
    </xf>
    <xf numFmtId="0" fontId="0" fillId="39" borderId="11" xfId="0" applyFill="1" applyBorder="1" applyAlignment="1" applyProtection="1">
      <alignment wrapText="1"/>
      <protection/>
    </xf>
    <xf numFmtId="0" fontId="0" fillId="39" borderId="11" xfId="0" applyFill="1" applyBorder="1" applyAlignment="1" applyProtection="1">
      <alignment/>
      <protection/>
    </xf>
    <xf numFmtId="0" fontId="0" fillId="39" borderId="12" xfId="0" applyFill="1" applyBorder="1" applyAlignment="1" applyProtection="1">
      <alignment/>
      <protection/>
    </xf>
    <xf numFmtId="0" fontId="0" fillId="39" borderId="15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39" borderId="17" xfId="0" applyFill="1" applyBorder="1" applyAlignment="1" applyProtection="1">
      <alignment/>
      <protection/>
    </xf>
    <xf numFmtId="0" fontId="0" fillId="39" borderId="16" xfId="0" applyFill="1" applyBorder="1" applyAlignment="1" applyProtection="1">
      <alignment/>
      <protection/>
    </xf>
    <xf numFmtId="3" fontId="4" fillId="37" borderId="24" xfId="0" applyNumberFormat="1" applyFont="1" applyFill="1" applyBorder="1" applyAlignment="1" applyProtection="1">
      <alignment horizontal="center" wrapText="1"/>
      <protection locked="0"/>
    </xf>
    <xf numFmtId="3" fontId="4" fillId="37" borderId="21" xfId="0" applyNumberFormat="1" applyFont="1" applyFill="1" applyBorder="1" applyAlignment="1" applyProtection="1">
      <alignment horizontal="center" wrapText="1"/>
      <protection locked="0"/>
    </xf>
    <xf numFmtId="3" fontId="4" fillId="37" borderId="10" xfId="0" applyNumberFormat="1" applyFont="1" applyFill="1" applyBorder="1" applyAlignment="1" applyProtection="1">
      <alignment horizontal="center" wrapText="1"/>
      <protection locked="0"/>
    </xf>
    <xf numFmtId="3" fontId="4" fillId="37" borderId="16" xfId="0" applyNumberFormat="1" applyFont="1" applyFill="1" applyBorder="1" applyAlignment="1" applyProtection="1">
      <alignment horizontal="center" wrapText="1"/>
      <protection locked="0"/>
    </xf>
    <xf numFmtId="0" fontId="9" fillId="38" borderId="65" xfId="0" applyFont="1" applyFill="1" applyBorder="1" applyAlignment="1" applyProtection="1">
      <alignment horizontal="center" vertical="center" wrapText="1"/>
      <protection/>
    </xf>
    <xf numFmtId="3" fontId="4" fillId="40" borderId="21" xfId="0" applyNumberFormat="1" applyFont="1" applyFill="1" applyBorder="1" applyAlignment="1" applyProtection="1">
      <alignment horizontal="center" wrapText="1"/>
      <protection/>
    </xf>
    <xf numFmtId="3" fontId="4" fillId="40" borderId="18" xfId="0" applyNumberFormat="1" applyFont="1" applyFill="1" applyBorder="1" applyAlignment="1" applyProtection="1">
      <alignment horizontal="center" wrapText="1"/>
      <protection/>
    </xf>
    <xf numFmtId="3" fontId="4" fillId="40" borderId="20" xfId="0" applyNumberFormat="1" applyFont="1" applyFill="1" applyBorder="1" applyAlignment="1" applyProtection="1">
      <alignment horizontal="center" wrapText="1"/>
      <protection/>
    </xf>
    <xf numFmtId="0" fontId="0" fillId="0" borderId="24" xfId="0" applyFill="1" applyBorder="1" applyAlignment="1" applyProtection="1">
      <alignment horizontal="right" wrapText="1"/>
      <protection/>
    </xf>
    <xf numFmtId="208" fontId="4" fillId="36" borderId="24" xfId="0" applyNumberFormat="1" applyFont="1" applyFill="1" applyBorder="1" applyAlignment="1" applyProtection="1">
      <alignment horizontal="center" wrapText="1"/>
      <protection/>
    </xf>
    <xf numFmtId="3" fontId="4" fillId="40" borderId="24" xfId="0" applyNumberFormat="1" applyFont="1" applyFill="1" applyBorder="1" applyAlignment="1" applyProtection="1">
      <alignment horizontal="center" wrapText="1"/>
      <protection/>
    </xf>
    <xf numFmtId="3" fontId="4" fillId="40" borderId="23" xfId="0" applyNumberFormat="1" applyFont="1" applyFill="1" applyBorder="1" applyAlignment="1" applyProtection="1">
      <alignment horizontal="center" wrapText="1"/>
      <protection/>
    </xf>
    <xf numFmtId="3" fontId="4" fillId="40" borderId="25" xfId="0" applyNumberFormat="1" applyFont="1" applyFill="1" applyBorder="1" applyAlignment="1" applyProtection="1">
      <alignment horizont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16" xfId="0" applyFill="1" applyBorder="1" applyAlignment="1" applyProtection="1">
      <alignment horizontal="left" wrapText="1"/>
      <protection/>
    </xf>
    <xf numFmtId="4" fontId="0" fillId="33" borderId="11" xfId="0" applyNumberFormat="1" applyFill="1" applyBorder="1" applyAlignment="1" applyProtection="1">
      <alignment wrapText="1"/>
      <protection/>
    </xf>
    <xf numFmtId="4" fontId="0" fillId="33" borderId="0" xfId="0" applyNumberFormat="1" applyFill="1" applyBorder="1" applyAlignment="1" applyProtection="1">
      <alignment wrapText="1"/>
      <protection/>
    </xf>
    <xf numFmtId="0" fontId="23" fillId="38" borderId="55" xfId="0" applyFont="1" applyFill="1" applyBorder="1" applyAlignment="1" applyProtection="1">
      <alignment vertical="center" wrapText="1"/>
      <protection/>
    </xf>
    <xf numFmtId="0" fontId="23" fillId="38" borderId="39" xfId="0" applyFont="1" applyFill="1" applyBorder="1" applyAlignment="1" applyProtection="1">
      <alignment horizontal="center" vertical="top" wrapText="1"/>
      <protection/>
    </xf>
    <xf numFmtId="4" fontId="23" fillId="38" borderId="39" xfId="0" applyNumberFormat="1" applyFont="1" applyFill="1" applyBorder="1" applyAlignment="1" applyProtection="1">
      <alignment horizontal="center" vertical="top" wrapText="1"/>
      <protection/>
    </xf>
    <xf numFmtId="4" fontId="23" fillId="38" borderId="56" xfId="0" applyNumberFormat="1" applyFont="1" applyFill="1" applyBorder="1" applyAlignment="1" applyProtection="1">
      <alignment horizontal="center" vertical="top" wrapText="1"/>
      <protection/>
    </xf>
    <xf numFmtId="205" fontId="0" fillId="0" borderId="52" xfId="0" applyNumberFormat="1" applyFill="1" applyBorder="1" applyAlignment="1" applyProtection="1">
      <alignment wrapText="1"/>
      <protection/>
    </xf>
    <xf numFmtId="205" fontId="0" fillId="0" borderId="59" xfId="0" applyNumberFormat="1" applyFont="1" applyFill="1" applyBorder="1" applyAlignment="1" applyProtection="1">
      <alignment wrapText="1"/>
      <protection/>
    </xf>
    <xf numFmtId="205" fontId="0" fillId="0" borderId="19" xfId="0" applyNumberFormat="1" applyFill="1" applyBorder="1" applyAlignment="1" applyProtection="1">
      <alignment wrapText="1"/>
      <protection/>
    </xf>
    <xf numFmtId="205" fontId="0" fillId="0" borderId="34" xfId="0" applyNumberFormat="1" applyFont="1" applyFill="1" applyBorder="1" applyAlignment="1" applyProtection="1">
      <alignment wrapText="1"/>
      <protection/>
    </xf>
    <xf numFmtId="205" fontId="0" fillId="0" borderId="42" xfId="0" applyNumberFormat="1" applyFill="1" applyBorder="1" applyAlignment="1" applyProtection="1">
      <alignment wrapText="1"/>
      <protection/>
    </xf>
    <xf numFmtId="205" fontId="0" fillId="0" borderId="35" xfId="0" applyNumberFormat="1" applyFont="1" applyFill="1" applyBorder="1" applyAlignment="1" applyProtection="1">
      <alignment wrapText="1"/>
      <protection/>
    </xf>
    <xf numFmtId="0" fontId="24" fillId="0" borderId="0" xfId="0" applyFont="1" applyAlignment="1" applyProtection="1">
      <alignment/>
      <protection/>
    </xf>
    <xf numFmtId="205" fontId="0" fillId="0" borderId="60" xfId="0" applyNumberFormat="1" applyFont="1" applyFill="1" applyBorder="1" applyAlignment="1" applyProtection="1">
      <alignment wrapText="1"/>
      <protection/>
    </xf>
    <xf numFmtId="205" fontId="0" fillId="0" borderId="33" xfId="0" applyNumberFormat="1" applyFont="1" applyFill="1" applyBorder="1" applyAlignment="1" applyProtection="1">
      <alignment wrapText="1"/>
      <protection/>
    </xf>
    <xf numFmtId="205" fontId="0" fillId="0" borderId="61" xfId="0" applyNumberFormat="1" applyFill="1" applyBorder="1" applyAlignment="1" applyProtection="1">
      <alignment wrapText="1"/>
      <protection/>
    </xf>
    <xf numFmtId="0" fontId="24" fillId="0" borderId="0" xfId="0" applyFont="1" applyAlignment="1" applyProtection="1">
      <alignment wrapText="1"/>
      <protection/>
    </xf>
    <xf numFmtId="4" fontId="0" fillId="33" borderId="17" xfId="0" applyNumberFormat="1" applyFill="1" applyBorder="1" applyAlignment="1" applyProtection="1">
      <alignment wrapText="1"/>
      <protection/>
    </xf>
    <xf numFmtId="4" fontId="5" fillId="33" borderId="17" xfId="0" applyNumberFormat="1" applyFont="1" applyFill="1" applyBorder="1" applyAlignment="1" applyProtection="1">
      <alignment wrapText="1"/>
      <protection/>
    </xf>
    <xf numFmtId="4" fontId="0" fillId="0" borderId="0" xfId="0" applyNumberFormat="1" applyAlignment="1" applyProtection="1">
      <alignment wrapText="1"/>
      <protection/>
    </xf>
    <xf numFmtId="4" fontId="6" fillId="0" borderId="0" xfId="0" applyNumberFormat="1" applyFont="1" applyAlignment="1" applyProtection="1">
      <alignment horizontal="center"/>
      <protection/>
    </xf>
    <xf numFmtId="0" fontId="0" fillId="37" borderId="54" xfId="0" applyFont="1" applyFill="1" applyBorder="1" applyAlignment="1" applyProtection="1">
      <alignment wrapText="1"/>
      <protection locked="0"/>
    </xf>
    <xf numFmtId="0" fontId="0" fillId="37" borderId="52" xfId="0" applyFill="1" applyBorder="1" applyAlignment="1" applyProtection="1">
      <alignment wrapText="1"/>
      <protection locked="0"/>
    </xf>
    <xf numFmtId="205" fontId="0" fillId="37" borderId="39" xfId="0" applyNumberFormat="1" applyFill="1" applyBorder="1" applyAlignment="1" applyProtection="1">
      <alignment wrapText="1"/>
      <protection locked="0"/>
    </xf>
    <xf numFmtId="0" fontId="0" fillId="37" borderId="44" xfId="0" applyFont="1" applyFill="1" applyBorder="1" applyAlignment="1" applyProtection="1">
      <alignment wrapText="1"/>
      <protection locked="0"/>
    </xf>
    <xf numFmtId="0" fontId="0" fillId="37" borderId="19" xfId="0" applyFill="1" applyBorder="1" applyAlignment="1" applyProtection="1">
      <alignment wrapText="1"/>
      <protection locked="0"/>
    </xf>
    <xf numFmtId="205" fontId="0" fillId="37" borderId="19" xfId="0" applyNumberFormat="1" applyFill="1" applyBorder="1" applyAlignment="1" applyProtection="1">
      <alignment wrapText="1"/>
      <protection locked="0"/>
    </xf>
    <xf numFmtId="0" fontId="0" fillId="37" borderId="46" xfId="0" applyFont="1" applyFill="1" applyBorder="1" applyAlignment="1" applyProtection="1">
      <alignment wrapText="1"/>
      <protection locked="0"/>
    </xf>
    <xf numFmtId="0" fontId="0" fillId="37" borderId="42" xfId="0" applyFill="1" applyBorder="1" applyAlignment="1" applyProtection="1">
      <alignment wrapText="1"/>
      <protection locked="0"/>
    </xf>
    <xf numFmtId="205" fontId="0" fillId="37" borderId="20" xfId="0" applyNumberFormat="1" applyFill="1" applyBorder="1" applyAlignment="1" applyProtection="1">
      <alignment wrapText="1"/>
      <protection locked="0"/>
    </xf>
    <xf numFmtId="3" fontId="0" fillId="37" borderId="35" xfId="0" applyNumberFormat="1" applyFont="1" applyFill="1" applyBorder="1" applyAlignment="1" applyProtection="1">
      <alignment wrapText="1"/>
      <protection locked="0"/>
    </xf>
    <xf numFmtId="0" fontId="0" fillId="37" borderId="52" xfId="0" applyFont="1" applyFill="1" applyBorder="1" applyAlignment="1" applyProtection="1">
      <alignment wrapText="1"/>
      <protection locked="0"/>
    </xf>
    <xf numFmtId="0" fontId="0" fillId="37" borderId="19" xfId="0" applyFont="1" applyFill="1" applyBorder="1" applyAlignment="1" applyProtection="1">
      <alignment wrapText="1"/>
      <protection locked="0"/>
    </xf>
    <xf numFmtId="0" fontId="0" fillId="37" borderId="42" xfId="0" applyFont="1" applyFill="1" applyBorder="1" applyAlignment="1" applyProtection="1">
      <alignment wrapText="1"/>
      <protection locked="0"/>
    </xf>
    <xf numFmtId="205" fontId="0" fillId="37" borderId="52" xfId="0" applyNumberFormat="1" applyFill="1" applyBorder="1" applyAlignment="1" applyProtection="1">
      <alignment wrapText="1"/>
      <protection locked="0"/>
    </xf>
    <xf numFmtId="205" fontId="0" fillId="37" borderId="42" xfId="0" applyNumberFormat="1" applyFill="1" applyBorder="1" applyAlignment="1" applyProtection="1">
      <alignment wrapText="1"/>
      <protection locked="0"/>
    </xf>
    <xf numFmtId="208" fontId="4" fillId="37" borderId="66" xfId="0" applyNumberFormat="1" applyFont="1" applyFill="1" applyBorder="1" applyAlignment="1" applyProtection="1">
      <alignment horizontal="center" wrapText="1"/>
      <protection locked="0"/>
    </xf>
    <xf numFmtId="10" fontId="0" fillId="33" borderId="11" xfId="0" applyNumberFormat="1" applyFill="1" applyBorder="1" applyAlignment="1" applyProtection="1">
      <alignment wrapText="1"/>
      <protection/>
    </xf>
    <xf numFmtId="10" fontId="0" fillId="33" borderId="0" xfId="0" applyNumberFormat="1" applyFill="1" applyBorder="1" applyAlignment="1" applyProtection="1">
      <alignment wrapText="1"/>
      <protection/>
    </xf>
    <xf numFmtId="10" fontId="23" fillId="38" borderId="39" xfId="0" applyNumberFormat="1" applyFont="1" applyFill="1" applyBorder="1" applyAlignment="1" applyProtection="1">
      <alignment horizontal="center" vertical="top" wrapText="1"/>
      <protection/>
    </xf>
    <xf numFmtId="10" fontId="0" fillId="37" borderId="39" xfId="59" applyNumberFormat="1" applyFill="1" applyBorder="1" applyAlignment="1" applyProtection="1">
      <alignment wrapText="1"/>
      <protection locked="0"/>
    </xf>
    <xf numFmtId="10" fontId="0" fillId="37" borderId="19" xfId="59" applyNumberFormat="1" applyFill="1" applyBorder="1" applyAlignment="1" applyProtection="1">
      <alignment wrapText="1"/>
      <protection locked="0"/>
    </xf>
    <xf numFmtId="10" fontId="0" fillId="37" borderId="67" xfId="59" applyNumberFormat="1" applyFill="1" applyBorder="1" applyAlignment="1" applyProtection="1">
      <alignment wrapText="1"/>
      <protection locked="0"/>
    </xf>
    <xf numFmtId="10" fontId="0" fillId="33" borderId="17" xfId="0" applyNumberFormat="1" applyFill="1" applyBorder="1" applyAlignment="1" applyProtection="1">
      <alignment wrapText="1"/>
      <protection/>
    </xf>
    <xf numFmtId="10" fontId="0" fillId="0" borderId="0" xfId="0" applyNumberFormat="1" applyAlignment="1" applyProtection="1">
      <alignment wrapText="1"/>
      <protection/>
    </xf>
    <xf numFmtId="10" fontId="0" fillId="37" borderId="52" xfId="59" applyNumberFormat="1" applyFill="1" applyBorder="1" applyAlignment="1" applyProtection="1">
      <alignment wrapText="1"/>
      <protection locked="0"/>
    </xf>
    <xf numFmtId="10" fontId="0" fillId="37" borderId="42" xfId="59" applyNumberFormat="1" applyFill="1" applyBorder="1" applyAlignment="1" applyProtection="1">
      <alignment wrapText="1"/>
      <protection locked="0"/>
    </xf>
    <xf numFmtId="10" fontId="0" fillId="33" borderId="11" xfId="0" applyNumberFormat="1" applyFill="1" applyBorder="1" applyAlignment="1">
      <alignment wrapText="1"/>
    </xf>
    <xf numFmtId="10" fontId="0" fillId="33" borderId="0" xfId="0" applyNumberFormat="1" applyFill="1" applyBorder="1" applyAlignment="1">
      <alignment wrapText="1"/>
    </xf>
    <xf numFmtId="10" fontId="23" fillId="38" borderId="39" xfId="0" applyNumberFormat="1" applyFont="1" applyFill="1" applyBorder="1" applyAlignment="1">
      <alignment horizontal="center" vertical="top" wrapText="1"/>
    </xf>
    <xf numFmtId="10" fontId="0" fillId="37" borderId="52" xfId="59" applyNumberFormat="1" applyFill="1" applyBorder="1" applyAlignment="1">
      <alignment wrapText="1"/>
    </xf>
    <xf numFmtId="10" fontId="0" fillId="37" borderId="19" xfId="59" applyNumberFormat="1" applyFill="1" applyBorder="1" applyAlignment="1">
      <alignment wrapText="1"/>
    </xf>
    <xf numFmtId="10" fontId="0" fillId="37" borderId="42" xfId="59" applyNumberFormat="1" applyFill="1" applyBorder="1" applyAlignment="1">
      <alignment wrapText="1"/>
    </xf>
    <xf numFmtId="10" fontId="0" fillId="33" borderId="17" xfId="0" applyNumberFormat="1" applyFill="1" applyBorder="1" applyAlignment="1">
      <alignment wrapText="1"/>
    </xf>
    <xf numFmtId="10" fontId="0" fillId="0" borderId="0" xfId="0" applyNumberFormat="1" applyAlignment="1">
      <alignment wrapText="1"/>
    </xf>
    <xf numFmtId="10" fontId="0" fillId="37" borderId="52" xfId="59" applyNumberFormat="1" applyFont="1" applyFill="1" applyBorder="1" applyAlignment="1">
      <alignment wrapText="1"/>
    </xf>
    <xf numFmtId="10" fontId="0" fillId="37" borderId="19" xfId="59" applyNumberFormat="1" applyFont="1" applyFill="1" applyBorder="1" applyAlignment="1">
      <alignment wrapText="1"/>
    </xf>
    <xf numFmtId="10" fontId="0" fillId="37" borderId="42" xfId="59" applyNumberFormat="1" applyFont="1" applyFill="1" applyBorder="1" applyAlignment="1">
      <alignment wrapText="1"/>
    </xf>
    <xf numFmtId="10" fontId="0" fillId="37" borderId="52" xfId="59" applyNumberFormat="1" applyFont="1" applyFill="1" applyBorder="1" applyAlignment="1" applyProtection="1">
      <alignment wrapText="1"/>
      <protection locked="0"/>
    </xf>
    <xf numFmtId="10" fontId="0" fillId="37" borderId="19" xfId="59" applyNumberFormat="1" applyFont="1" applyFill="1" applyBorder="1" applyAlignment="1" applyProtection="1">
      <alignment wrapText="1"/>
      <protection locked="0"/>
    </xf>
    <xf numFmtId="10" fontId="0" fillId="37" borderId="42" xfId="59" applyNumberFormat="1" applyFont="1" applyFill="1" applyBorder="1" applyAlignment="1" applyProtection="1">
      <alignment wrapText="1"/>
      <protection locked="0"/>
    </xf>
    <xf numFmtId="0" fontId="0" fillId="35" borderId="68" xfId="0" applyFill="1" applyBorder="1" applyAlignment="1">
      <alignment horizontal="left" vertical="top" wrapText="1"/>
    </xf>
    <xf numFmtId="0" fontId="0" fillId="35" borderId="69" xfId="0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05" fontId="0" fillId="36" borderId="21" xfId="0" applyNumberFormat="1" applyFill="1" applyBorder="1" applyAlignment="1">
      <alignment horizontal="right" vertical="center" wrapText="1"/>
    </xf>
    <xf numFmtId="205" fontId="0" fillId="36" borderId="18" xfId="0" applyNumberFormat="1" applyFill="1" applyBorder="1" applyAlignment="1">
      <alignment horizontal="right" vertical="center" wrapText="1"/>
    </xf>
    <xf numFmtId="205" fontId="0" fillId="36" borderId="20" xfId="0" applyNumberFormat="1" applyFill="1" applyBorder="1" applyAlignment="1">
      <alignment horizontal="right" vertical="center" wrapText="1"/>
    </xf>
    <xf numFmtId="3" fontId="0" fillId="35" borderId="21" xfId="0" applyNumberFormat="1" applyFill="1" applyBorder="1" applyAlignment="1">
      <alignment vertical="center" wrapText="1"/>
    </xf>
    <xf numFmtId="3" fontId="0" fillId="35" borderId="18" xfId="0" applyNumberFormat="1" applyFill="1" applyBorder="1" applyAlignment="1">
      <alignment vertical="center" wrapText="1"/>
    </xf>
    <xf numFmtId="3" fontId="0" fillId="35" borderId="20" xfId="0" applyNumberForma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16" fillId="0" borderId="71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4" fontId="0" fillId="0" borderId="34" xfId="0" applyNumberForma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05" fontId="0" fillId="37" borderId="21" xfId="0" applyNumberFormat="1" applyFill="1" applyBorder="1" applyAlignment="1" applyProtection="1">
      <alignment horizontal="right" vertical="center" wrapText="1"/>
      <protection locked="0"/>
    </xf>
    <xf numFmtId="205" fontId="0" fillId="37" borderId="20" xfId="0" applyNumberFormat="1" applyFill="1" applyBorder="1" applyAlignment="1" applyProtection="1">
      <alignment horizontal="right" vertical="center" wrapText="1"/>
      <protection locked="0"/>
    </xf>
    <xf numFmtId="205" fontId="0" fillId="36" borderId="39" xfId="0" applyNumberFormat="1" applyFill="1" applyBorder="1" applyAlignment="1">
      <alignment horizontal="right" vertical="center" wrapText="1"/>
    </xf>
    <xf numFmtId="3" fontId="0" fillId="35" borderId="39" xfId="0" applyNumberFormat="1" applyFill="1" applyBorder="1" applyAlignment="1">
      <alignment horizontal="right" vertical="center" wrapText="1"/>
    </xf>
    <xf numFmtId="3" fontId="0" fillId="35" borderId="18" xfId="0" applyNumberFormat="1" applyFill="1" applyBorder="1" applyAlignment="1">
      <alignment horizontal="right" vertical="center" wrapText="1"/>
    </xf>
    <xf numFmtId="3" fontId="0" fillId="35" borderId="20" xfId="0" applyNumberFormat="1" applyFill="1" applyBorder="1" applyAlignment="1">
      <alignment horizontal="right" vertical="center" wrapText="1"/>
    </xf>
    <xf numFmtId="0" fontId="16" fillId="0" borderId="26" xfId="0" applyFont="1" applyBorder="1" applyAlignment="1">
      <alignment horizontal="left" vertical="top" wrapText="1"/>
    </xf>
    <xf numFmtId="0" fontId="0" fillId="0" borderId="43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36" borderId="21" xfId="0" applyNumberFormat="1" applyFill="1" applyBorder="1" applyAlignment="1">
      <alignment horizontal="right" vertical="center" wrapText="1"/>
    </xf>
    <xf numFmtId="3" fontId="0" fillId="36" borderId="20" xfId="0" applyNumberFormat="1" applyFill="1" applyBorder="1" applyAlignment="1">
      <alignment horizontal="righ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0" fontId="0" fillId="37" borderId="21" xfId="59" applyNumberFormat="1" applyFont="1" applyFill="1" applyBorder="1" applyAlignment="1" applyProtection="1">
      <alignment horizontal="right" vertical="center" wrapText="1"/>
      <protection locked="0"/>
    </xf>
    <xf numFmtId="10" fontId="0" fillId="37" borderId="20" xfId="59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205" fontId="0" fillId="37" borderId="18" xfId="0" applyNumberFormat="1" applyFill="1" applyBorder="1" applyAlignment="1" applyProtection="1">
      <alignment horizontal="right" vertical="center" wrapText="1"/>
      <protection locked="0"/>
    </xf>
    <xf numFmtId="3" fontId="0" fillId="0" borderId="72" xfId="0" applyNumberFormat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 wrapText="1"/>
    </xf>
    <xf numFmtId="205" fontId="0" fillId="37" borderId="39" xfId="0" applyNumberFormat="1" applyFill="1" applyBorder="1" applyAlignment="1" applyProtection="1">
      <alignment horizontal="right" vertical="center" wrapText="1"/>
      <protection locked="0"/>
    </xf>
    <xf numFmtId="3" fontId="0" fillId="35" borderId="73" xfId="0" applyNumberFormat="1" applyFill="1" applyBorder="1" applyAlignment="1">
      <alignment vertical="center" wrapText="1"/>
    </xf>
    <xf numFmtId="3" fontId="0" fillId="35" borderId="13" xfId="0" applyNumberFormat="1" applyFill="1" applyBorder="1" applyAlignment="1">
      <alignment vertical="center" wrapText="1"/>
    </xf>
    <xf numFmtId="3" fontId="0" fillId="35" borderId="14" xfId="0" applyNumberFormat="1" applyFill="1" applyBorder="1" applyAlignment="1">
      <alignment vertical="center" wrapText="1"/>
    </xf>
    <xf numFmtId="0" fontId="0" fillId="0" borderId="39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0" fillId="0" borderId="75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3" fontId="0" fillId="35" borderId="21" xfId="0" applyNumberForma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205" fontId="0" fillId="37" borderId="18" xfId="59" applyNumberFormat="1" applyFont="1" applyFill="1" applyBorder="1" applyAlignment="1" applyProtection="1">
      <alignment horizontal="right" vertical="center" wrapText="1"/>
      <protection locked="0"/>
    </xf>
    <xf numFmtId="205" fontId="0" fillId="37" borderId="20" xfId="59" applyNumberFormat="1" applyFont="1" applyFill="1" applyBorder="1" applyAlignment="1" applyProtection="1">
      <alignment horizontal="right" vertical="center" wrapText="1"/>
      <protection locked="0"/>
    </xf>
    <xf numFmtId="205" fontId="0" fillId="37" borderId="19" xfId="0" applyNumberFormat="1" applyFill="1" applyBorder="1" applyAlignment="1" applyProtection="1">
      <alignment horizontal="right" vertical="center" wrapText="1"/>
      <protection locked="0"/>
    </xf>
    <xf numFmtId="0" fontId="0" fillId="0" borderId="54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0" fillId="35" borderId="13" xfId="0" applyNumberFormat="1" applyFill="1" applyBorder="1" applyAlignment="1">
      <alignment horizontal="right" vertical="center" wrapText="1"/>
    </xf>
    <xf numFmtId="3" fontId="0" fillId="35" borderId="14" xfId="0" applyNumberFormat="1" applyFill="1" applyBorder="1" applyAlignment="1">
      <alignment horizontal="right" vertical="center" wrapText="1"/>
    </xf>
    <xf numFmtId="3" fontId="0" fillId="35" borderId="10" xfId="0" applyNumberFormat="1" applyFill="1" applyBorder="1" applyAlignment="1">
      <alignment vertical="center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205" fontId="0" fillId="37" borderId="21" xfId="59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4" fontId="0" fillId="0" borderId="56" xfId="0" applyNumberFormat="1" applyBorder="1" applyAlignment="1">
      <alignment horizontal="center" vertical="top" wrapText="1"/>
    </xf>
    <xf numFmtId="4" fontId="0" fillId="0" borderId="61" xfId="0" applyNumberFormat="1" applyBorder="1" applyAlignment="1">
      <alignment horizontal="center" vertical="top" wrapText="1"/>
    </xf>
    <xf numFmtId="4" fontId="0" fillId="0" borderId="0" xfId="0" applyNumberFormat="1" applyFill="1" applyBorder="1" applyAlignment="1">
      <alignment horizontal="right" vertical="center" wrapText="1"/>
    </xf>
    <xf numFmtId="4" fontId="0" fillId="0" borderId="59" xfId="0" applyNumberFormat="1" applyBorder="1" applyAlignment="1">
      <alignment horizontal="right" vertical="center" wrapText="1"/>
    </xf>
    <xf numFmtId="4" fontId="0" fillId="0" borderId="53" xfId="0" applyNumberFormat="1" applyBorder="1" applyAlignment="1">
      <alignment horizontal="right" vertical="center" wrapText="1"/>
    </xf>
    <xf numFmtId="4" fontId="0" fillId="0" borderId="60" xfId="0" applyNumberFormat="1" applyBorder="1" applyAlignment="1">
      <alignment horizontal="right" vertical="center" wrapText="1"/>
    </xf>
    <xf numFmtId="4" fontId="0" fillId="0" borderId="32" xfId="0" applyNumberFormat="1" applyBorder="1" applyAlignment="1">
      <alignment horizontal="right" vertical="center" wrapText="1"/>
    </xf>
    <xf numFmtId="4" fontId="0" fillId="0" borderId="56" xfId="0" applyNumberFormat="1" applyBorder="1" applyAlignment="1">
      <alignment horizontal="right" vertical="center" wrapText="1"/>
    </xf>
    <xf numFmtId="0" fontId="0" fillId="37" borderId="46" xfId="0" applyFill="1" applyBorder="1" applyAlignment="1">
      <alignment vertical="top" wrapText="1"/>
    </xf>
    <xf numFmtId="0" fontId="0" fillId="37" borderId="35" xfId="0" applyFill="1" applyBorder="1" applyAlignment="1">
      <alignment vertical="top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2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16" fillId="0" borderId="7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36" borderId="44" xfId="0" applyFill="1" applyBorder="1" applyAlignment="1">
      <alignment vertical="top" wrapText="1"/>
    </xf>
    <xf numFmtId="0" fontId="0" fillId="36" borderId="34" xfId="0" applyFill="1" applyBorder="1" applyAlignment="1">
      <alignment vertical="top" wrapText="1"/>
    </xf>
    <xf numFmtId="0" fontId="0" fillId="0" borderId="5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05" fontId="0" fillId="35" borderId="59" xfId="59" applyNumberFormat="1" applyFont="1" applyFill="1" applyBorder="1" applyAlignment="1">
      <alignment horizontal="right" vertical="center" wrapText="1"/>
    </xf>
    <xf numFmtId="205" fontId="0" fillId="35" borderId="34" xfId="59" applyNumberFormat="1" applyFont="1" applyFill="1" applyBorder="1" applyAlignment="1">
      <alignment horizontal="right" vertical="center" wrapText="1"/>
    </xf>
    <xf numFmtId="0" fontId="0" fillId="0" borderId="77" xfId="0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3" fontId="0" fillId="35" borderId="21" xfId="0" applyNumberFormat="1" applyFill="1" applyBorder="1" applyAlignment="1">
      <alignment vertical="top" wrapText="1"/>
    </xf>
    <xf numFmtId="3" fontId="0" fillId="35" borderId="20" xfId="0" applyNumberFormat="1" applyFill="1" applyBorder="1" applyAlignment="1">
      <alignment vertical="top" wrapText="1"/>
    </xf>
    <xf numFmtId="3" fontId="0" fillId="36" borderId="21" xfId="0" applyNumberFormat="1" applyFill="1" applyBorder="1" applyAlignment="1">
      <alignment vertical="center" wrapText="1"/>
    </xf>
    <xf numFmtId="3" fontId="0" fillId="36" borderId="20" xfId="0" applyNumberFormat="1" applyFill="1" applyBorder="1" applyAlignment="1">
      <alignment vertical="center" wrapText="1"/>
    </xf>
    <xf numFmtId="0" fontId="0" fillId="0" borderId="36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205" fontId="0" fillId="37" borderId="21" xfId="0" applyNumberFormat="1" applyFill="1" applyBorder="1" applyAlignment="1" applyProtection="1">
      <alignment vertical="top" wrapText="1"/>
      <protection locked="0"/>
    </xf>
    <xf numFmtId="205" fontId="0" fillId="37" borderId="20" xfId="0" applyNumberFormat="1" applyFill="1" applyBorder="1" applyAlignment="1" applyProtection="1">
      <alignment vertical="top" wrapText="1"/>
      <protection locked="0"/>
    </xf>
    <xf numFmtId="0" fontId="9" fillId="38" borderId="78" xfId="0" applyFont="1" applyFill="1" applyBorder="1" applyAlignment="1" applyProtection="1">
      <alignment horizontal="center" vertical="center"/>
      <protection/>
    </xf>
    <xf numFmtId="0" fontId="0" fillId="0" borderId="79" xfId="0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7" fillId="0" borderId="23" xfId="0" applyFont="1" applyBorder="1" applyAlignment="1" applyProtection="1">
      <alignment horizontal="center" wrapTex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0" fillId="0" borderId="24" xfId="0" applyFill="1" applyBorder="1" applyAlignment="1" applyProtection="1">
      <alignment horizontal="left" wrapText="1"/>
      <protection/>
    </xf>
    <xf numFmtId="0" fontId="0" fillId="0" borderId="23" xfId="0" applyFill="1" applyBorder="1" applyAlignment="1" applyProtection="1">
      <alignment horizontal="left" wrapText="1"/>
      <protection/>
    </xf>
    <xf numFmtId="0" fontId="0" fillId="0" borderId="25" xfId="0" applyFill="1" applyBorder="1" applyAlignment="1" applyProtection="1">
      <alignment horizontal="left" wrapText="1"/>
      <protection/>
    </xf>
    <xf numFmtId="0" fontId="11" fillId="0" borderId="24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 horizontal="left"/>
      <protection/>
    </xf>
    <xf numFmtId="4" fontId="10" fillId="37" borderId="24" xfId="0" applyNumberFormat="1" applyFont="1" applyFill="1" applyBorder="1" applyAlignment="1" applyProtection="1">
      <alignment horizontal="center" vertical="center"/>
      <protection locked="0"/>
    </xf>
    <xf numFmtId="4" fontId="10" fillId="37" borderId="23" xfId="0" applyNumberFormat="1" applyFont="1" applyFill="1" applyBorder="1" applyAlignment="1" applyProtection="1">
      <alignment horizontal="center" vertical="center"/>
      <protection locked="0"/>
    </xf>
    <xf numFmtId="4" fontId="10" fillId="37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0" fillId="0" borderId="74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71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40" xfId="0" applyFont="1" applyBorder="1" applyAlignment="1" applyProtection="1">
      <alignment horizontal="left" vertical="center" wrapText="1"/>
      <protection/>
    </xf>
    <xf numFmtId="0" fontId="0" fillId="0" borderId="55" xfId="0" applyFont="1" applyBorder="1" applyAlignment="1" applyProtection="1">
      <alignment horizontal="left" vertical="center" wrapText="1"/>
      <protection/>
    </xf>
    <xf numFmtId="0" fontId="0" fillId="0" borderId="70" xfId="0" applyFont="1" applyBorder="1" applyAlignment="1" applyProtection="1">
      <alignment horizontal="left" vertical="center" wrapText="1"/>
      <protection/>
    </xf>
    <xf numFmtId="0" fontId="0" fillId="0" borderId="80" xfId="0" applyFont="1" applyBorder="1" applyAlignment="1" applyProtection="1">
      <alignment horizontal="left" vertical="center" wrapText="1"/>
      <protection/>
    </xf>
    <xf numFmtId="0" fontId="0" fillId="0" borderId="81" xfId="0" applyFont="1" applyFill="1" applyBorder="1" applyAlignment="1" applyProtection="1">
      <alignment horizontal="left" vertical="center" wrapText="1"/>
      <protection/>
    </xf>
    <xf numFmtId="0" fontId="0" fillId="0" borderId="57" xfId="0" applyFont="1" applyFill="1" applyBorder="1" applyAlignment="1" applyProtection="1">
      <alignment horizontal="left" vertical="center" wrapText="1"/>
      <protection/>
    </xf>
    <xf numFmtId="0" fontId="0" fillId="0" borderId="51" xfId="0" applyFont="1" applyFill="1" applyBorder="1" applyAlignment="1" applyProtection="1">
      <alignment horizontal="left" vertical="center" wrapText="1"/>
      <protection/>
    </xf>
    <xf numFmtId="0" fontId="0" fillId="0" borderId="82" xfId="0" applyFont="1" applyFill="1" applyBorder="1" applyAlignment="1" applyProtection="1">
      <alignment horizontal="left" vertical="center" wrapText="1"/>
      <protection/>
    </xf>
    <xf numFmtId="0" fontId="0" fillId="0" borderId="75" xfId="0" applyFont="1" applyFill="1" applyBorder="1" applyAlignment="1" applyProtection="1">
      <alignment horizontal="left" vertical="center" wrapText="1"/>
      <protection/>
    </xf>
    <xf numFmtId="0" fontId="0" fillId="0" borderId="83" xfId="0" applyFont="1" applyFill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0" fontId="0" fillId="0" borderId="48" xfId="0" applyFont="1" applyBorder="1" applyAlignment="1" applyProtection="1">
      <alignment horizontal="left" vertical="center" wrapText="1"/>
      <protection/>
    </xf>
    <xf numFmtId="0" fontId="0" fillId="0" borderId="48" xfId="0" applyFill="1" applyBorder="1" applyAlignment="1" applyProtection="1">
      <alignment horizontal="left" wrapText="1"/>
      <protection/>
    </xf>
    <xf numFmtId="0" fontId="0" fillId="0" borderId="49" xfId="0" applyFill="1" applyBorder="1" applyAlignment="1" applyProtection="1">
      <alignment horizontal="left" wrapText="1"/>
      <protection/>
    </xf>
    <xf numFmtId="0" fontId="0" fillId="0" borderId="84" xfId="0" applyFill="1" applyBorder="1" applyAlignment="1" applyProtection="1">
      <alignment horizontal="left" wrapText="1"/>
      <protection/>
    </xf>
    <xf numFmtId="0" fontId="0" fillId="0" borderId="82" xfId="0" applyFont="1" applyBorder="1" applyAlignment="1" applyProtection="1">
      <alignment horizontal="left" vertical="center" wrapText="1"/>
      <protection/>
    </xf>
    <xf numFmtId="0" fontId="0" fillId="0" borderId="68" xfId="0" applyFont="1" applyBorder="1" applyAlignment="1" applyProtection="1">
      <alignment horizontal="left" vertical="center" wrapText="1"/>
      <protection/>
    </xf>
    <xf numFmtId="0" fontId="0" fillId="0" borderId="81" xfId="0" applyFont="1" applyBorder="1" applyAlignment="1" applyProtection="1">
      <alignment horizontal="left" vertical="center" wrapText="1"/>
      <protection/>
    </xf>
    <xf numFmtId="0" fontId="0" fillId="41" borderId="81" xfId="0" applyFont="1" applyFill="1" applyBorder="1" applyAlignment="1" applyProtection="1">
      <alignment horizontal="left" vertical="center" wrapText="1"/>
      <protection/>
    </xf>
    <xf numFmtId="0" fontId="0" fillId="41" borderId="57" xfId="0" applyFont="1" applyFill="1" applyBorder="1" applyAlignment="1" applyProtection="1">
      <alignment horizontal="left" vertical="center" wrapText="1"/>
      <protection/>
    </xf>
    <xf numFmtId="0" fontId="0" fillId="41" borderId="51" xfId="0" applyFont="1" applyFill="1" applyBorder="1" applyAlignment="1" applyProtection="1">
      <alignment horizontal="left" vertical="center" wrapText="1"/>
      <protection/>
    </xf>
    <xf numFmtId="0" fontId="0" fillId="41" borderId="82" xfId="0" applyFont="1" applyFill="1" applyBorder="1" applyAlignment="1" applyProtection="1">
      <alignment horizontal="left" vertical="center" wrapText="1"/>
      <protection/>
    </xf>
    <xf numFmtId="0" fontId="0" fillId="41" borderId="75" xfId="0" applyFont="1" applyFill="1" applyBorder="1" applyAlignment="1" applyProtection="1">
      <alignment horizontal="left" vertical="center" wrapText="1"/>
      <protection/>
    </xf>
    <xf numFmtId="0" fontId="0" fillId="41" borderId="83" xfId="0" applyFont="1" applyFill="1" applyBorder="1" applyAlignment="1" applyProtection="1">
      <alignment horizontal="left" vertical="center" wrapText="1"/>
      <protection/>
    </xf>
    <xf numFmtId="0" fontId="0" fillId="0" borderId="48" xfId="0" applyFill="1" applyBorder="1" applyAlignment="1">
      <alignment horizontal="left" wrapText="1"/>
    </xf>
    <xf numFmtId="0" fontId="0" fillId="0" borderId="49" xfId="0" applyFill="1" applyBorder="1" applyAlignment="1">
      <alignment horizontal="left" wrapText="1"/>
    </xf>
    <xf numFmtId="0" fontId="0" fillId="0" borderId="84" xfId="0" applyFill="1" applyBorder="1" applyAlignment="1">
      <alignment horizontal="left" wrapText="1"/>
    </xf>
    <xf numFmtId="0" fontId="17" fillId="0" borderId="2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82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0" fillId="0" borderId="83" xfId="0" applyFont="1" applyFill="1" applyBorder="1" applyAlignment="1">
      <alignment horizontal="left" vertical="center" wrapText="1"/>
    </xf>
    <xf numFmtId="0" fontId="0" fillId="0" borderId="81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41" borderId="81" xfId="0" applyFont="1" applyFill="1" applyBorder="1" applyAlignment="1">
      <alignment horizontal="left" vertical="center" wrapText="1"/>
    </xf>
    <xf numFmtId="0" fontId="0" fillId="41" borderId="57" xfId="0" applyFont="1" applyFill="1" applyBorder="1" applyAlignment="1">
      <alignment horizontal="left" vertical="center" wrapText="1"/>
    </xf>
    <xf numFmtId="0" fontId="0" fillId="41" borderId="51" xfId="0" applyFont="1" applyFill="1" applyBorder="1" applyAlignment="1">
      <alignment horizontal="left" vertical="center" wrapText="1"/>
    </xf>
    <xf numFmtId="0" fontId="0" fillId="41" borderId="82" xfId="0" applyFont="1" applyFill="1" applyBorder="1" applyAlignment="1">
      <alignment horizontal="left" vertical="center" wrapText="1"/>
    </xf>
    <xf numFmtId="0" fontId="0" fillId="41" borderId="75" xfId="0" applyFont="1" applyFill="1" applyBorder="1" applyAlignment="1">
      <alignment horizontal="left" vertical="center" wrapText="1"/>
    </xf>
    <xf numFmtId="0" fontId="0" fillId="41" borderId="83" xfId="0" applyFont="1" applyFill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80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21" fillId="0" borderId="24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117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F13" sqref="F13:F16"/>
    </sheetView>
  </sheetViews>
  <sheetFormatPr defaultColWidth="9.140625" defaultRowHeight="12.75"/>
  <cols>
    <col min="1" max="1" width="7.00390625" style="26" bestFit="1" customWidth="1"/>
    <col min="2" max="2" width="36.57421875" style="26" customWidth="1"/>
    <col min="3" max="3" width="11.00390625" style="26" customWidth="1"/>
    <col min="4" max="4" width="33.140625" style="36" customWidth="1"/>
    <col min="5" max="5" width="29.7109375" style="102" bestFit="1" customWidth="1"/>
    <col min="6" max="6" width="16.421875" style="148" bestFit="1" customWidth="1"/>
    <col min="7" max="7" width="20.7109375" style="37" customWidth="1"/>
    <col min="8" max="8" width="14.28125" style="99" customWidth="1"/>
    <col min="9" max="11" width="9.140625" style="46" customWidth="1"/>
    <col min="12" max="16384" width="9.140625" style="19" customWidth="1"/>
  </cols>
  <sheetData>
    <row r="1" spans="1:8" ht="28.5" customHeight="1">
      <c r="A1" s="406" t="s">
        <v>35</v>
      </c>
      <c r="B1" s="407"/>
      <c r="C1" s="410" t="s">
        <v>202</v>
      </c>
      <c r="D1" s="411"/>
      <c r="E1" s="412" t="s">
        <v>203</v>
      </c>
      <c r="F1" s="404" t="s">
        <v>204</v>
      </c>
      <c r="G1" s="398" t="s">
        <v>233</v>
      </c>
      <c r="H1" s="436" t="s">
        <v>34</v>
      </c>
    </row>
    <row r="2" spans="1:8" ht="42" customHeight="1" thickBot="1">
      <c r="A2" s="408"/>
      <c r="B2" s="409"/>
      <c r="C2" s="25" t="s">
        <v>205</v>
      </c>
      <c r="D2" s="114" t="s">
        <v>206</v>
      </c>
      <c r="E2" s="413"/>
      <c r="F2" s="405"/>
      <c r="G2" s="399"/>
      <c r="H2" s="437"/>
    </row>
    <row r="3" spans="1:8" ht="13.5" thickBot="1">
      <c r="A3" s="369" t="s">
        <v>245</v>
      </c>
      <c r="B3" s="370"/>
      <c r="C3" s="77"/>
      <c r="D3" s="115"/>
      <c r="E3" s="78"/>
      <c r="F3" s="137"/>
      <c r="G3" s="79"/>
      <c r="H3" s="90"/>
    </row>
    <row r="4" spans="1:8" ht="12.75">
      <c r="A4" s="131"/>
      <c r="B4" s="74" t="s">
        <v>255</v>
      </c>
      <c r="C4" s="75"/>
      <c r="D4" s="116"/>
      <c r="E4" s="69"/>
      <c r="F4" s="138"/>
      <c r="G4" s="76"/>
      <c r="H4" s="83"/>
    </row>
    <row r="5" spans="1:8" ht="25.5">
      <c r="A5" s="131" t="s">
        <v>247</v>
      </c>
      <c r="B5" s="44" t="s">
        <v>263</v>
      </c>
      <c r="C5" s="45" t="s">
        <v>236</v>
      </c>
      <c r="D5" s="208" t="s">
        <v>236</v>
      </c>
      <c r="E5" s="222" t="s">
        <v>349</v>
      </c>
      <c r="F5" s="139">
        <f>'FP CCN 1'!G21</f>
        <v>0</v>
      </c>
      <c r="G5" s="110">
        <v>1</v>
      </c>
      <c r="H5" s="91">
        <f aca="true" t="shared" si="0" ref="H5:H11">F5</f>
        <v>0</v>
      </c>
    </row>
    <row r="6" spans="1:8" ht="25.5">
      <c r="A6" s="132" t="s">
        <v>248</v>
      </c>
      <c r="B6" s="42" t="s">
        <v>264</v>
      </c>
      <c r="C6" s="32" t="s">
        <v>236</v>
      </c>
      <c r="D6" s="209" t="s">
        <v>236</v>
      </c>
      <c r="E6" s="222" t="s">
        <v>349</v>
      </c>
      <c r="F6" s="140">
        <f>'FP CCN 2'!I21</f>
        <v>0</v>
      </c>
      <c r="G6" s="111">
        <v>1</v>
      </c>
      <c r="H6" s="91">
        <f t="shared" si="0"/>
        <v>0</v>
      </c>
    </row>
    <row r="7" spans="1:8" ht="25.5">
      <c r="A7" s="132" t="s">
        <v>249</v>
      </c>
      <c r="B7" s="42" t="s">
        <v>265</v>
      </c>
      <c r="C7" s="32" t="s">
        <v>236</v>
      </c>
      <c r="D7" s="209" t="s">
        <v>236</v>
      </c>
      <c r="E7" s="222" t="s">
        <v>349</v>
      </c>
      <c r="F7" s="140">
        <f>'FP CCN 3'!I21</f>
        <v>0</v>
      </c>
      <c r="G7" s="70">
        <v>1</v>
      </c>
      <c r="H7" s="91">
        <f t="shared" si="0"/>
        <v>0</v>
      </c>
    </row>
    <row r="8" spans="1:8" ht="25.5">
      <c r="A8" s="132" t="s">
        <v>250</v>
      </c>
      <c r="B8" s="42" t="s">
        <v>272</v>
      </c>
      <c r="C8" s="32" t="s">
        <v>236</v>
      </c>
      <c r="D8" s="209" t="s">
        <v>236</v>
      </c>
      <c r="E8" s="222" t="s">
        <v>349</v>
      </c>
      <c r="F8" s="140">
        <f>'FP CCN 4'!J22</f>
        <v>0</v>
      </c>
      <c r="G8" s="70">
        <v>1</v>
      </c>
      <c r="H8" s="91">
        <f t="shared" si="0"/>
        <v>0</v>
      </c>
    </row>
    <row r="9" spans="1:8" ht="51">
      <c r="A9" s="167" t="s">
        <v>251</v>
      </c>
      <c r="B9" s="173" t="s">
        <v>343</v>
      </c>
      <c r="C9" s="32" t="s">
        <v>184</v>
      </c>
      <c r="D9" s="39" t="s">
        <v>311</v>
      </c>
      <c r="E9" s="222" t="s">
        <v>349</v>
      </c>
      <c r="F9" s="180">
        <f>'FP CCN 5'!L41</f>
        <v>0</v>
      </c>
      <c r="G9" s="166">
        <v>1</v>
      </c>
      <c r="H9" s="181">
        <f>F9</f>
        <v>0</v>
      </c>
    </row>
    <row r="10" spans="1:8" ht="51" customHeight="1">
      <c r="A10" s="167" t="s">
        <v>328</v>
      </c>
      <c r="B10" s="173" t="s">
        <v>341</v>
      </c>
      <c r="C10" s="32" t="s">
        <v>189</v>
      </c>
      <c r="D10" s="39" t="s">
        <v>311</v>
      </c>
      <c r="E10" s="222" t="s">
        <v>349</v>
      </c>
      <c r="F10" s="180">
        <f>'FP CCN 6'!L41</f>
        <v>0</v>
      </c>
      <c r="G10" s="166">
        <v>1</v>
      </c>
      <c r="H10" s="181">
        <f>F10</f>
        <v>0</v>
      </c>
    </row>
    <row r="11" spans="1:8" ht="64.5" thickBot="1">
      <c r="A11" s="167" t="s">
        <v>313</v>
      </c>
      <c r="B11" s="173" t="s">
        <v>342</v>
      </c>
      <c r="C11" s="32" t="s">
        <v>184</v>
      </c>
      <c r="D11" s="39" t="s">
        <v>346</v>
      </c>
      <c r="E11" s="105" t="s">
        <v>349</v>
      </c>
      <c r="F11" s="180">
        <f>'FP CCN 7'!L41</f>
        <v>0</v>
      </c>
      <c r="G11" s="166">
        <v>1</v>
      </c>
      <c r="H11" s="181">
        <f t="shared" si="0"/>
        <v>0</v>
      </c>
    </row>
    <row r="12" spans="1:8" ht="13.5" thickBot="1">
      <c r="A12" s="133"/>
      <c r="B12" s="80" t="s">
        <v>252</v>
      </c>
      <c r="C12" s="81"/>
      <c r="D12" s="117"/>
      <c r="E12" s="126"/>
      <c r="F12" s="141"/>
      <c r="G12" s="82"/>
      <c r="H12" s="92"/>
    </row>
    <row r="13" spans="1:8" ht="12.75">
      <c r="A13" s="418" t="s">
        <v>246</v>
      </c>
      <c r="B13" s="415" t="s">
        <v>207</v>
      </c>
      <c r="C13" s="107" t="s">
        <v>83</v>
      </c>
      <c r="D13" s="118" t="s">
        <v>86</v>
      </c>
      <c r="E13" s="419" t="s">
        <v>241</v>
      </c>
      <c r="F13" s="400">
        <v>0</v>
      </c>
      <c r="G13" s="401">
        <v>1</v>
      </c>
      <c r="H13" s="439">
        <f>F13</f>
        <v>0</v>
      </c>
    </row>
    <row r="14" spans="1:8" ht="12.75">
      <c r="A14" s="368"/>
      <c r="B14" s="416"/>
      <c r="C14" s="23" t="s">
        <v>180</v>
      </c>
      <c r="D14" s="106" t="s">
        <v>181</v>
      </c>
      <c r="E14" s="382"/>
      <c r="F14" s="397"/>
      <c r="G14" s="402"/>
      <c r="H14" s="371"/>
    </row>
    <row r="15" spans="1:8" ht="12.75">
      <c r="A15" s="368"/>
      <c r="B15" s="416"/>
      <c r="C15" s="29" t="s">
        <v>41</v>
      </c>
      <c r="D15" s="135" t="s">
        <v>235</v>
      </c>
      <c r="E15" s="382"/>
      <c r="F15" s="397"/>
      <c r="G15" s="402"/>
      <c r="H15" s="371"/>
    </row>
    <row r="16" spans="1:8" ht="51">
      <c r="A16" s="381"/>
      <c r="B16" s="417"/>
      <c r="C16" s="21" t="s">
        <v>169</v>
      </c>
      <c r="D16" s="108" t="s">
        <v>0</v>
      </c>
      <c r="E16" s="373"/>
      <c r="F16" s="375"/>
      <c r="G16" s="403"/>
      <c r="H16" s="371"/>
    </row>
    <row r="17" spans="1:8" ht="12.75">
      <c r="A17" s="466" t="s">
        <v>253</v>
      </c>
      <c r="B17" s="467" t="s">
        <v>209</v>
      </c>
      <c r="C17" s="22" t="s">
        <v>84</v>
      </c>
      <c r="D17" s="109" t="s">
        <v>113</v>
      </c>
      <c r="E17" s="458" t="s">
        <v>242</v>
      </c>
      <c r="F17" s="374">
        <v>0</v>
      </c>
      <c r="G17" s="363">
        <v>1</v>
      </c>
      <c r="H17" s="440">
        <f>F17</f>
        <v>0</v>
      </c>
    </row>
    <row r="18" spans="1:8" ht="12.75">
      <c r="A18" s="450"/>
      <c r="B18" s="416"/>
      <c r="C18" s="23" t="s">
        <v>114</v>
      </c>
      <c r="D18" s="101" t="s">
        <v>197</v>
      </c>
      <c r="E18" s="459"/>
      <c r="F18" s="397"/>
      <c r="G18" s="364"/>
      <c r="H18" s="441"/>
    </row>
    <row r="19" spans="1:8" ht="25.5">
      <c r="A19" s="450"/>
      <c r="B19" s="416"/>
      <c r="C19" s="23" t="s">
        <v>115</v>
      </c>
      <c r="D19" s="101" t="s">
        <v>116</v>
      </c>
      <c r="E19" s="459"/>
      <c r="F19" s="397"/>
      <c r="G19" s="364"/>
      <c r="H19" s="441"/>
    </row>
    <row r="20" spans="1:8" ht="12.75">
      <c r="A20" s="367" t="s">
        <v>254</v>
      </c>
      <c r="B20" s="446" t="s">
        <v>65</v>
      </c>
      <c r="C20" s="22" t="s">
        <v>85</v>
      </c>
      <c r="D20" s="109" t="s">
        <v>117</v>
      </c>
      <c r="E20" s="372" t="s">
        <v>242</v>
      </c>
      <c r="F20" s="374">
        <v>0</v>
      </c>
      <c r="G20" s="363">
        <v>1</v>
      </c>
      <c r="H20" s="440">
        <f>F20</f>
        <v>0</v>
      </c>
    </row>
    <row r="21" spans="1:8" ht="12.75">
      <c r="A21" s="368"/>
      <c r="B21" s="447"/>
      <c r="C21" s="23" t="s">
        <v>118</v>
      </c>
      <c r="D21" s="101" t="s">
        <v>119</v>
      </c>
      <c r="E21" s="382"/>
      <c r="F21" s="397"/>
      <c r="G21" s="364"/>
      <c r="H21" s="441"/>
    </row>
    <row r="22" spans="1:8" ht="38.25">
      <c r="A22" s="368"/>
      <c r="B22" s="447"/>
      <c r="C22" s="23" t="s">
        <v>120</v>
      </c>
      <c r="D22" s="101" t="s">
        <v>121</v>
      </c>
      <c r="E22" s="382"/>
      <c r="F22" s="397"/>
      <c r="G22" s="364"/>
      <c r="H22" s="441"/>
    </row>
    <row r="23" spans="1:8" ht="12.75">
      <c r="A23" s="368"/>
      <c r="B23" s="447"/>
      <c r="C23" s="23" t="s">
        <v>122</v>
      </c>
      <c r="D23" s="101" t="s">
        <v>123</v>
      </c>
      <c r="E23" s="382"/>
      <c r="F23" s="397"/>
      <c r="G23" s="364"/>
      <c r="H23" s="441"/>
    </row>
    <row r="24" spans="1:8" ht="12.75">
      <c r="A24" s="368"/>
      <c r="B24" s="447"/>
      <c r="C24" s="23" t="s">
        <v>124</v>
      </c>
      <c r="D24" s="101" t="s">
        <v>125</v>
      </c>
      <c r="E24" s="382"/>
      <c r="F24" s="397"/>
      <c r="G24" s="364"/>
      <c r="H24" s="441"/>
    </row>
    <row r="25" spans="1:8" ht="51.75" thickBot="1">
      <c r="A25" s="168" t="s">
        <v>347</v>
      </c>
      <c r="B25" s="202" t="s">
        <v>360</v>
      </c>
      <c r="C25" s="203" t="s">
        <v>184</v>
      </c>
      <c r="D25" s="204" t="s">
        <v>348</v>
      </c>
      <c r="E25" s="172" t="s">
        <v>349</v>
      </c>
      <c r="F25" s="205">
        <f>'FP 4'!L10</f>
        <v>0</v>
      </c>
      <c r="G25" s="206">
        <v>1</v>
      </c>
      <c r="H25" s="207">
        <f>F25</f>
        <v>0</v>
      </c>
    </row>
    <row r="26" spans="1:8" ht="13.5" thickBot="1">
      <c r="A26" s="369" t="s">
        <v>200</v>
      </c>
      <c r="B26" s="380"/>
      <c r="C26" s="43"/>
      <c r="D26" s="119"/>
      <c r="E26" s="127"/>
      <c r="F26" s="142"/>
      <c r="G26" s="71"/>
      <c r="H26" s="90"/>
    </row>
    <row r="27" spans="1:8" ht="12.75">
      <c r="A27" s="368" t="s">
        <v>256</v>
      </c>
      <c r="B27" s="386" t="s">
        <v>208</v>
      </c>
      <c r="C27" s="23" t="s">
        <v>83</v>
      </c>
      <c r="D27" s="47" t="s">
        <v>86</v>
      </c>
      <c r="E27" s="419" t="s">
        <v>275</v>
      </c>
      <c r="F27" s="420">
        <v>0</v>
      </c>
      <c r="G27" s="427">
        <v>45</v>
      </c>
      <c r="H27" s="442">
        <f>G27*F27</f>
        <v>0</v>
      </c>
    </row>
    <row r="28" spans="1:8" ht="51">
      <c r="A28" s="368"/>
      <c r="B28" s="386"/>
      <c r="C28" s="23" t="s">
        <v>169</v>
      </c>
      <c r="D28" s="47" t="s">
        <v>0</v>
      </c>
      <c r="E28" s="382"/>
      <c r="F28" s="420"/>
      <c r="G28" s="427"/>
      <c r="H28" s="371"/>
    </row>
    <row r="29" spans="1:8" ht="12.75">
      <c r="A29" s="368"/>
      <c r="B29" s="386"/>
      <c r="C29" s="23" t="s">
        <v>180</v>
      </c>
      <c r="D29" s="47" t="s">
        <v>181</v>
      </c>
      <c r="E29" s="382"/>
      <c r="F29" s="420"/>
      <c r="G29" s="427"/>
      <c r="H29" s="371"/>
    </row>
    <row r="30" spans="1:8" ht="12.75">
      <c r="A30" s="381"/>
      <c r="B30" s="387"/>
      <c r="C30" s="30" t="s">
        <v>41</v>
      </c>
      <c r="D30" s="136" t="s">
        <v>235</v>
      </c>
      <c r="E30" s="373"/>
      <c r="F30" s="421"/>
      <c r="G30" s="428"/>
      <c r="H30" s="371"/>
    </row>
    <row r="31" spans="1:8" ht="25.5">
      <c r="A31" s="367" t="s">
        <v>243</v>
      </c>
      <c r="B31" s="434" t="s">
        <v>142</v>
      </c>
      <c r="C31" s="112" t="s">
        <v>139</v>
      </c>
      <c r="D31" s="120" t="s">
        <v>140</v>
      </c>
      <c r="E31" s="357" t="s">
        <v>275</v>
      </c>
      <c r="F31" s="374">
        <v>0</v>
      </c>
      <c r="G31" s="414">
        <v>60</v>
      </c>
      <c r="H31" s="440">
        <f>G31*F31</f>
        <v>0</v>
      </c>
    </row>
    <row r="32" spans="1:8" ht="38.25">
      <c r="A32" s="381"/>
      <c r="B32" s="435"/>
      <c r="C32" s="21" t="s">
        <v>141</v>
      </c>
      <c r="D32" s="113" t="s">
        <v>285</v>
      </c>
      <c r="E32" s="359"/>
      <c r="F32" s="375"/>
      <c r="G32" s="379"/>
      <c r="H32" s="442"/>
    </row>
    <row r="33" spans="1:8" ht="25.5">
      <c r="A33" s="367" t="s">
        <v>257</v>
      </c>
      <c r="B33" s="434" t="s">
        <v>362</v>
      </c>
      <c r="C33" s="112" t="s">
        <v>139</v>
      </c>
      <c r="D33" s="109" t="s">
        <v>140</v>
      </c>
      <c r="E33" s="357" t="s">
        <v>282</v>
      </c>
      <c r="F33" s="393">
        <v>0</v>
      </c>
      <c r="G33" s="388">
        <f>(F5+F6+H78)*2</f>
        <v>0</v>
      </c>
      <c r="H33" s="440">
        <f>F33*G33</f>
        <v>0</v>
      </c>
    </row>
    <row r="34" spans="1:8" ht="25.5">
      <c r="A34" s="381"/>
      <c r="B34" s="435"/>
      <c r="C34" s="21" t="s">
        <v>143</v>
      </c>
      <c r="D34" s="113" t="s">
        <v>286</v>
      </c>
      <c r="E34" s="359"/>
      <c r="F34" s="394"/>
      <c r="G34" s="389"/>
      <c r="H34" s="442"/>
    </row>
    <row r="35" spans="1:8" ht="25.5">
      <c r="A35" s="367" t="s">
        <v>211</v>
      </c>
      <c r="B35" s="395" t="s">
        <v>158</v>
      </c>
      <c r="C35" s="22" t="s">
        <v>156</v>
      </c>
      <c r="D35" s="109" t="s">
        <v>291</v>
      </c>
      <c r="E35" s="357" t="s">
        <v>275</v>
      </c>
      <c r="F35" s="374">
        <v>0</v>
      </c>
      <c r="G35" s="363">
        <v>60</v>
      </c>
      <c r="H35" s="440">
        <f>F35*G35</f>
        <v>0</v>
      </c>
    </row>
    <row r="36" spans="1:8" ht="51">
      <c r="A36" s="381"/>
      <c r="B36" s="396"/>
      <c r="C36" s="21" t="s">
        <v>157</v>
      </c>
      <c r="D36" s="113" t="s">
        <v>158</v>
      </c>
      <c r="E36" s="359"/>
      <c r="F36" s="375"/>
      <c r="G36" s="365"/>
      <c r="H36" s="442"/>
    </row>
    <row r="37" spans="1:8" ht="25.5" customHeight="1">
      <c r="A37" s="367" t="s">
        <v>212</v>
      </c>
      <c r="B37" s="395" t="s">
        <v>363</v>
      </c>
      <c r="C37" s="22" t="s">
        <v>156</v>
      </c>
      <c r="D37" s="109" t="s">
        <v>291</v>
      </c>
      <c r="E37" s="372" t="s">
        <v>283</v>
      </c>
      <c r="F37" s="393">
        <v>0</v>
      </c>
      <c r="G37" s="470">
        <f>(F7+H85)*2</f>
        <v>0</v>
      </c>
      <c r="H37" s="440">
        <f>G37*F37</f>
        <v>0</v>
      </c>
    </row>
    <row r="38" spans="1:8" ht="25.5">
      <c r="A38" s="381"/>
      <c r="B38" s="396"/>
      <c r="C38" s="21" t="s">
        <v>159</v>
      </c>
      <c r="D38" s="113" t="s">
        <v>160</v>
      </c>
      <c r="E38" s="373"/>
      <c r="F38" s="394"/>
      <c r="G38" s="471"/>
      <c r="H38" s="442"/>
    </row>
    <row r="39" spans="1:8" ht="12.75">
      <c r="A39" s="367" t="s">
        <v>213</v>
      </c>
      <c r="B39" s="383" t="s">
        <v>215</v>
      </c>
      <c r="C39" s="23" t="s">
        <v>161</v>
      </c>
      <c r="D39" s="106" t="s">
        <v>162</v>
      </c>
      <c r="E39" s="372" t="s">
        <v>287</v>
      </c>
      <c r="F39" s="422">
        <v>0</v>
      </c>
      <c r="G39" s="429">
        <v>60</v>
      </c>
      <c r="H39" s="371">
        <f>G39*F39</f>
        <v>0</v>
      </c>
    </row>
    <row r="40" spans="1:8" ht="12.75">
      <c r="A40" s="368"/>
      <c r="B40" s="384"/>
      <c r="C40" s="23" t="s">
        <v>163</v>
      </c>
      <c r="D40" s="106" t="s">
        <v>280</v>
      </c>
      <c r="E40" s="382"/>
      <c r="F40" s="422"/>
      <c r="G40" s="402"/>
      <c r="H40" s="371"/>
    </row>
    <row r="41" spans="1:8" ht="12.75">
      <c r="A41" s="381"/>
      <c r="B41" s="385"/>
      <c r="C41" s="21" t="s">
        <v>164</v>
      </c>
      <c r="D41" s="108" t="s">
        <v>165</v>
      </c>
      <c r="E41" s="373"/>
      <c r="F41" s="422"/>
      <c r="G41" s="403"/>
      <c r="H41" s="371"/>
    </row>
    <row r="42" spans="1:8" ht="12.75">
      <c r="A42" s="367" t="s">
        <v>214</v>
      </c>
      <c r="B42" s="390" t="s">
        <v>222</v>
      </c>
      <c r="C42" s="23" t="s">
        <v>166</v>
      </c>
      <c r="D42" s="101" t="s">
        <v>281</v>
      </c>
      <c r="E42" s="357" t="s">
        <v>275</v>
      </c>
      <c r="F42" s="374">
        <v>0</v>
      </c>
      <c r="G42" s="429">
        <v>60</v>
      </c>
      <c r="H42" s="371">
        <f>G42*F42</f>
        <v>0</v>
      </c>
    </row>
    <row r="43" spans="1:8" ht="12.75">
      <c r="A43" s="368"/>
      <c r="B43" s="391"/>
      <c r="C43" s="23" t="s">
        <v>167</v>
      </c>
      <c r="D43" s="101" t="s">
        <v>168</v>
      </c>
      <c r="E43" s="358"/>
      <c r="F43" s="397"/>
      <c r="G43" s="402"/>
      <c r="H43" s="371"/>
    </row>
    <row r="44" spans="1:8" ht="12.75">
      <c r="A44" s="368"/>
      <c r="B44" s="391"/>
      <c r="C44" s="23" t="s">
        <v>36</v>
      </c>
      <c r="D44" s="101" t="s">
        <v>292</v>
      </c>
      <c r="E44" s="358"/>
      <c r="F44" s="397"/>
      <c r="G44" s="402"/>
      <c r="H44" s="371"/>
    </row>
    <row r="45" spans="1:8" ht="12.75">
      <c r="A45" s="368"/>
      <c r="B45" s="391"/>
      <c r="C45" s="23" t="s">
        <v>39</v>
      </c>
      <c r="D45" s="101" t="s">
        <v>40</v>
      </c>
      <c r="E45" s="358"/>
      <c r="F45" s="397"/>
      <c r="G45" s="402"/>
      <c r="H45" s="371"/>
    </row>
    <row r="46" spans="1:8" ht="12.75">
      <c r="A46" s="368"/>
      <c r="B46" s="391"/>
      <c r="C46" s="23" t="s">
        <v>41</v>
      </c>
      <c r="D46" s="101" t="s">
        <v>42</v>
      </c>
      <c r="E46" s="358"/>
      <c r="F46" s="397"/>
      <c r="G46" s="402"/>
      <c r="H46" s="371"/>
    </row>
    <row r="47" spans="1:8" ht="25.5" customHeight="1">
      <c r="A47" s="368"/>
      <c r="B47" s="391"/>
      <c r="C47" s="23" t="s">
        <v>57</v>
      </c>
      <c r="D47" s="101" t="s">
        <v>58</v>
      </c>
      <c r="E47" s="358"/>
      <c r="F47" s="397"/>
      <c r="G47" s="402"/>
      <c r="H47" s="371"/>
    </row>
    <row r="48" spans="1:8" ht="25.5">
      <c r="A48" s="368"/>
      <c r="B48" s="391"/>
      <c r="C48" s="23" t="s">
        <v>174</v>
      </c>
      <c r="D48" s="101" t="s">
        <v>175</v>
      </c>
      <c r="E48" s="358"/>
      <c r="F48" s="397"/>
      <c r="G48" s="402"/>
      <c r="H48" s="371"/>
    </row>
    <row r="49" spans="1:8" ht="12.75">
      <c r="A49" s="368"/>
      <c r="B49" s="392"/>
      <c r="C49" s="23" t="s">
        <v>178</v>
      </c>
      <c r="D49" s="113" t="s">
        <v>179</v>
      </c>
      <c r="E49" s="358"/>
      <c r="F49" s="397"/>
      <c r="G49" s="402"/>
      <c r="H49" s="371"/>
    </row>
    <row r="50" spans="1:8" ht="25.5">
      <c r="A50" s="100" t="s">
        <v>1</v>
      </c>
      <c r="B50" s="18" t="s">
        <v>177</v>
      </c>
      <c r="C50" s="22" t="s">
        <v>176</v>
      </c>
      <c r="D50" s="106" t="s">
        <v>177</v>
      </c>
      <c r="E50" s="105" t="s">
        <v>274</v>
      </c>
      <c r="F50" s="241">
        <v>0</v>
      </c>
      <c r="G50" s="72">
        <v>400</v>
      </c>
      <c r="H50" s="93">
        <f>G50*F50</f>
        <v>0</v>
      </c>
    </row>
    <row r="51" spans="1:8" ht="25.5">
      <c r="A51" s="100" t="s">
        <v>2</v>
      </c>
      <c r="B51" s="28" t="s">
        <v>188</v>
      </c>
      <c r="C51" s="27" t="s">
        <v>187</v>
      </c>
      <c r="D51" s="33" t="s">
        <v>188</v>
      </c>
      <c r="E51" s="222" t="s">
        <v>275</v>
      </c>
      <c r="F51" s="243">
        <v>0</v>
      </c>
      <c r="G51" s="72">
        <v>60</v>
      </c>
      <c r="H51" s="91">
        <f>G51*F51</f>
        <v>0</v>
      </c>
    </row>
    <row r="52" spans="1:8" ht="25.5">
      <c r="A52" s="132" t="s">
        <v>244</v>
      </c>
      <c r="B52" s="84" t="s">
        <v>293</v>
      </c>
      <c r="C52" s="27" t="s">
        <v>187</v>
      </c>
      <c r="D52" s="33" t="s">
        <v>188</v>
      </c>
      <c r="E52" s="222" t="s">
        <v>294</v>
      </c>
      <c r="F52" s="244">
        <v>0</v>
      </c>
      <c r="G52" s="70">
        <v>50</v>
      </c>
      <c r="H52" s="91">
        <f>G52*F52</f>
        <v>0</v>
      </c>
    </row>
    <row r="53" spans="1:8" ht="38.25">
      <c r="A53" s="367" t="s">
        <v>284</v>
      </c>
      <c r="B53" s="446" t="s">
        <v>240</v>
      </c>
      <c r="C53" s="23" t="s">
        <v>87</v>
      </c>
      <c r="D53" s="101" t="s">
        <v>88</v>
      </c>
      <c r="E53" s="372" t="s">
        <v>275</v>
      </c>
      <c r="F53" s="433">
        <v>0</v>
      </c>
      <c r="G53" s="363">
        <v>60</v>
      </c>
      <c r="H53" s="440">
        <f>G53*F53</f>
        <v>0</v>
      </c>
    </row>
    <row r="54" spans="1:8" ht="25.5">
      <c r="A54" s="368"/>
      <c r="B54" s="447"/>
      <c r="C54" s="23" t="s">
        <v>89</v>
      </c>
      <c r="D54" s="101" t="s">
        <v>90</v>
      </c>
      <c r="E54" s="382"/>
      <c r="F54" s="420"/>
      <c r="G54" s="364"/>
      <c r="H54" s="441"/>
    </row>
    <row r="55" spans="1:8" ht="12.75">
      <c r="A55" s="368"/>
      <c r="B55" s="447"/>
      <c r="C55" s="23" t="s">
        <v>91</v>
      </c>
      <c r="D55" s="101" t="s">
        <v>92</v>
      </c>
      <c r="E55" s="382"/>
      <c r="F55" s="420"/>
      <c r="G55" s="364"/>
      <c r="H55" s="441"/>
    </row>
    <row r="56" spans="1:8" ht="12.75">
      <c r="A56" s="368"/>
      <c r="B56" s="447"/>
      <c r="C56" s="23" t="s">
        <v>93</v>
      </c>
      <c r="D56" s="101" t="s">
        <v>94</v>
      </c>
      <c r="E56" s="382"/>
      <c r="F56" s="420"/>
      <c r="G56" s="364"/>
      <c r="H56" s="441"/>
    </row>
    <row r="57" spans="1:8" ht="25.5">
      <c r="A57" s="368"/>
      <c r="B57" s="447"/>
      <c r="C57" s="23" t="s">
        <v>95</v>
      </c>
      <c r="D57" s="101" t="s">
        <v>96</v>
      </c>
      <c r="E57" s="382"/>
      <c r="F57" s="420"/>
      <c r="G57" s="364"/>
      <c r="H57" s="441"/>
    </row>
    <row r="58" spans="1:8" ht="25.5">
      <c r="A58" s="368"/>
      <c r="B58" s="447"/>
      <c r="C58" s="23" t="s">
        <v>97</v>
      </c>
      <c r="D58" s="101" t="s">
        <v>98</v>
      </c>
      <c r="E58" s="382"/>
      <c r="F58" s="420"/>
      <c r="G58" s="364"/>
      <c r="H58" s="441"/>
    </row>
    <row r="59" spans="1:8" ht="25.5">
      <c r="A59" s="368"/>
      <c r="B59" s="447"/>
      <c r="C59" s="23" t="s">
        <v>99</v>
      </c>
      <c r="D59" s="101" t="s">
        <v>100</v>
      </c>
      <c r="E59" s="382"/>
      <c r="F59" s="420"/>
      <c r="G59" s="364"/>
      <c r="H59" s="441"/>
    </row>
    <row r="60" spans="1:8" ht="12.75">
      <c r="A60" s="368"/>
      <c r="B60" s="447"/>
      <c r="C60" s="23" t="s">
        <v>101</v>
      </c>
      <c r="D60" s="101" t="s">
        <v>102</v>
      </c>
      <c r="E60" s="382"/>
      <c r="F60" s="420"/>
      <c r="G60" s="364"/>
      <c r="H60" s="441"/>
    </row>
    <row r="61" spans="1:8" ht="12.75">
      <c r="A61" s="368"/>
      <c r="B61" s="447"/>
      <c r="C61" s="23" t="s">
        <v>103</v>
      </c>
      <c r="D61" s="101" t="s">
        <v>104</v>
      </c>
      <c r="E61" s="382"/>
      <c r="F61" s="420"/>
      <c r="G61" s="364"/>
      <c r="H61" s="441"/>
    </row>
    <row r="62" spans="1:8" ht="38.25">
      <c r="A62" s="368"/>
      <c r="B62" s="447"/>
      <c r="C62" s="23" t="s">
        <v>105</v>
      </c>
      <c r="D62" s="101" t="s">
        <v>106</v>
      </c>
      <c r="E62" s="382"/>
      <c r="F62" s="420"/>
      <c r="G62" s="364"/>
      <c r="H62" s="441"/>
    </row>
    <row r="63" spans="1:8" ht="25.5">
      <c r="A63" s="368"/>
      <c r="B63" s="447"/>
      <c r="C63" s="23" t="s">
        <v>107</v>
      </c>
      <c r="D63" s="101" t="s">
        <v>108</v>
      </c>
      <c r="E63" s="382"/>
      <c r="F63" s="420"/>
      <c r="G63" s="364"/>
      <c r="H63" s="441"/>
    </row>
    <row r="64" spans="1:8" ht="12.75">
      <c r="A64" s="368"/>
      <c r="B64" s="447"/>
      <c r="C64" s="23" t="s">
        <v>109</v>
      </c>
      <c r="D64" s="101" t="s">
        <v>110</v>
      </c>
      <c r="E64" s="382"/>
      <c r="F64" s="420"/>
      <c r="G64" s="364"/>
      <c r="H64" s="441"/>
    </row>
    <row r="65" spans="1:8" ht="25.5">
      <c r="A65" s="368"/>
      <c r="B65" s="447"/>
      <c r="C65" s="23" t="s">
        <v>111</v>
      </c>
      <c r="D65" s="101" t="s">
        <v>112</v>
      </c>
      <c r="E65" s="382"/>
      <c r="F65" s="420"/>
      <c r="G65" s="364"/>
      <c r="H65" s="441"/>
    </row>
    <row r="66" spans="1:8" ht="12.75">
      <c r="A66" s="368"/>
      <c r="B66" s="447"/>
      <c r="C66" s="23" t="s">
        <v>190</v>
      </c>
      <c r="D66" s="101" t="s">
        <v>191</v>
      </c>
      <c r="E66" s="382"/>
      <c r="F66" s="420"/>
      <c r="G66" s="364"/>
      <c r="H66" s="441"/>
    </row>
    <row r="67" spans="1:8" ht="25.5">
      <c r="A67" s="368"/>
      <c r="B67" s="448"/>
      <c r="C67" s="21" t="s">
        <v>192</v>
      </c>
      <c r="D67" s="113" t="s">
        <v>196</v>
      </c>
      <c r="E67" s="382"/>
      <c r="F67" s="420"/>
      <c r="G67" s="364"/>
      <c r="H67" s="441"/>
    </row>
    <row r="68" spans="1:8" ht="25.5">
      <c r="A68" s="368"/>
      <c r="B68" s="40" t="s">
        <v>219</v>
      </c>
      <c r="C68" s="23" t="s">
        <v>50</v>
      </c>
      <c r="D68" s="121" t="s">
        <v>48</v>
      </c>
      <c r="E68" s="382"/>
      <c r="F68" s="420"/>
      <c r="G68" s="364"/>
      <c r="H68" s="441"/>
    </row>
    <row r="69" spans="1:8" ht="25.5">
      <c r="A69" s="368"/>
      <c r="B69" s="430" t="s">
        <v>216</v>
      </c>
      <c r="C69" s="22" t="s">
        <v>37</v>
      </c>
      <c r="D69" s="109" t="s">
        <v>38</v>
      </c>
      <c r="E69" s="382"/>
      <c r="F69" s="420"/>
      <c r="G69" s="364"/>
      <c r="H69" s="441"/>
    </row>
    <row r="70" spans="1:8" ht="38.25">
      <c r="A70" s="368"/>
      <c r="B70" s="431"/>
      <c r="C70" s="23" t="s">
        <v>43</v>
      </c>
      <c r="D70" s="101" t="s">
        <v>44</v>
      </c>
      <c r="E70" s="382"/>
      <c r="F70" s="420"/>
      <c r="G70" s="364"/>
      <c r="H70" s="441"/>
    </row>
    <row r="71" spans="1:8" ht="12.75">
      <c r="A71" s="368"/>
      <c r="B71" s="431"/>
      <c r="C71" s="23" t="s">
        <v>45</v>
      </c>
      <c r="D71" s="101" t="s">
        <v>46</v>
      </c>
      <c r="E71" s="382"/>
      <c r="F71" s="420"/>
      <c r="G71" s="364"/>
      <c r="H71" s="441"/>
    </row>
    <row r="72" spans="1:8" ht="12.75">
      <c r="A72" s="368"/>
      <c r="B72" s="431"/>
      <c r="C72" s="23" t="s">
        <v>47</v>
      </c>
      <c r="D72" s="101" t="s">
        <v>48</v>
      </c>
      <c r="E72" s="382"/>
      <c r="F72" s="420"/>
      <c r="G72" s="364"/>
      <c r="H72" s="441"/>
    </row>
    <row r="73" spans="1:8" ht="51">
      <c r="A73" s="368"/>
      <c r="B73" s="431"/>
      <c r="C73" s="23" t="s">
        <v>59</v>
      </c>
      <c r="D73" s="101" t="s">
        <v>199</v>
      </c>
      <c r="E73" s="382"/>
      <c r="F73" s="420"/>
      <c r="G73" s="364"/>
      <c r="H73" s="441"/>
    </row>
    <row r="74" spans="1:8" ht="12.75">
      <c r="A74" s="368"/>
      <c r="B74" s="432"/>
      <c r="C74" s="21" t="s">
        <v>60</v>
      </c>
      <c r="D74" s="113" t="s">
        <v>61</v>
      </c>
      <c r="E74" s="382"/>
      <c r="F74" s="420"/>
      <c r="G74" s="364"/>
      <c r="H74" s="441"/>
    </row>
    <row r="75" spans="1:8" ht="25.5">
      <c r="A75" s="381"/>
      <c r="B75" s="159" t="s">
        <v>186</v>
      </c>
      <c r="C75" s="35" t="s">
        <v>185</v>
      </c>
      <c r="D75" s="113" t="s">
        <v>186</v>
      </c>
      <c r="E75" s="373"/>
      <c r="F75" s="421"/>
      <c r="G75" s="365"/>
      <c r="H75" s="442"/>
    </row>
    <row r="76" spans="1:8" ht="27" customHeight="1" thickBot="1">
      <c r="A76" s="168" t="s">
        <v>306</v>
      </c>
      <c r="B76" s="170" t="s">
        <v>329</v>
      </c>
      <c r="C76" s="171" t="s">
        <v>307</v>
      </c>
      <c r="D76" s="156" t="s">
        <v>310</v>
      </c>
      <c r="E76" s="172" t="s">
        <v>275</v>
      </c>
      <c r="F76" s="242">
        <v>0</v>
      </c>
      <c r="G76" s="194">
        <v>48</v>
      </c>
      <c r="H76" s="94">
        <f>F76*G76</f>
        <v>0</v>
      </c>
    </row>
    <row r="77" spans="1:8" ht="13.5" thickBot="1">
      <c r="A77" s="369" t="s">
        <v>201</v>
      </c>
      <c r="B77" s="370"/>
      <c r="C77" s="24"/>
      <c r="D77" s="122"/>
      <c r="E77" s="223"/>
      <c r="F77" s="137"/>
      <c r="G77" s="73"/>
      <c r="H77" s="90"/>
    </row>
    <row r="78" spans="1:8" ht="12.75" customHeight="1">
      <c r="A78" s="449" t="s">
        <v>258</v>
      </c>
      <c r="B78" s="452" t="s">
        <v>295</v>
      </c>
      <c r="C78" s="23" t="s">
        <v>126</v>
      </c>
      <c r="D78" s="47" t="s">
        <v>198</v>
      </c>
      <c r="E78" s="419" t="s">
        <v>297</v>
      </c>
      <c r="F78" s="376">
        <f>Profiles!I21</f>
        <v>0</v>
      </c>
      <c r="G78" s="377">
        <v>4000</v>
      </c>
      <c r="H78" s="443">
        <f>G78*F78</f>
        <v>0</v>
      </c>
    </row>
    <row r="79" spans="1:8" ht="12.75">
      <c r="A79" s="450"/>
      <c r="B79" s="447"/>
      <c r="C79" s="23" t="s">
        <v>127</v>
      </c>
      <c r="D79" s="47" t="s">
        <v>128</v>
      </c>
      <c r="E79" s="382"/>
      <c r="F79" s="361"/>
      <c r="G79" s="378"/>
      <c r="H79" s="441"/>
    </row>
    <row r="80" spans="1:8" ht="12.75">
      <c r="A80" s="450"/>
      <c r="B80" s="447"/>
      <c r="C80" s="23" t="s">
        <v>129</v>
      </c>
      <c r="D80" s="47" t="s">
        <v>130</v>
      </c>
      <c r="E80" s="382"/>
      <c r="F80" s="361"/>
      <c r="G80" s="378"/>
      <c r="H80" s="441"/>
    </row>
    <row r="81" spans="1:8" ht="12.75">
      <c r="A81" s="450"/>
      <c r="B81" s="447"/>
      <c r="C81" s="23" t="s">
        <v>131</v>
      </c>
      <c r="D81" s="47" t="s">
        <v>132</v>
      </c>
      <c r="E81" s="382"/>
      <c r="F81" s="361"/>
      <c r="G81" s="378"/>
      <c r="H81" s="441"/>
    </row>
    <row r="82" spans="1:8" ht="12.75">
      <c r="A82" s="450"/>
      <c r="B82" s="447"/>
      <c r="C82" s="23" t="s">
        <v>133</v>
      </c>
      <c r="D82" s="47" t="s">
        <v>134</v>
      </c>
      <c r="E82" s="382"/>
      <c r="F82" s="361"/>
      <c r="G82" s="378"/>
      <c r="H82" s="441"/>
    </row>
    <row r="83" spans="1:8" ht="25.5">
      <c r="A83" s="450"/>
      <c r="B83" s="447"/>
      <c r="C83" s="23" t="s">
        <v>135</v>
      </c>
      <c r="D83" s="47" t="s">
        <v>136</v>
      </c>
      <c r="E83" s="382"/>
      <c r="F83" s="361"/>
      <c r="G83" s="378"/>
      <c r="H83" s="441"/>
    </row>
    <row r="84" spans="1:8" ht="25.5">
      <c r="A84" s="451"/>
      <c r="B84" s="448"/>
      <c r="C84" s="21" t="s">
        <v>137</v>
      </c>
      <c r="D84" s="108" t="s">
        <v>138</v>
      </c>
      <c r="E84" s="373"/>
      <c r="F84" s="362"/>
      <c r="G84" s="379"/>
      <c r="H84" s="442"/>
    </row>
    <row r="85" spans="1:8" ht="12.75">
      <c r="A85" s="367" t="s">
        <v>259</v>
      </c>
      <c r="B85" s="425" t="s">
        <v>210</v>
      </c>
      <c r="C85" s="23" t="s">
        <v>144</v>
      </c>
      <c r="D85" s="101" t="s">
        <v>145</v>
      </c>
      <c r="E85" s="357" t="s">
        <v>297</v>
      </c>
      <c r="F85" s="360">
        <f>Profiles!H21</f>
        <v>0</v>
      </c>
      <c r="G85" s="363">
        <v>6000</v>
      </c>
      <c r="H85" s="440">
        <f>G85*F85</f>
        <v>0</v>
      </c>
    </row>
    <row r="86" spans="1:8" ht="12.75">
      <c r="A86" s="368"/>
      <c r="B86" s="453"/>
      <c r="C86" s="23" t="s">
        <v>146</v>
      </c>
      <c r="D86" s="101" t="s">
        <v>147</v>
      </c>
      <c r="E86" s="358"/>
      <c r="F86" s="361"/>
      <c r="G86" s="364"/>
      <c r="H86" s="441"/>
    </row>
    <row r="87" spans="1:8" ht="12.75">
      <c r="A87" s="368"/>
      <c r="B87" s="453"/>
      <c r="C87" s="23" t="s">
        <v>148</v>
      </c>
      <c r="D87" s="101" t="s">
        <v>149</v>
      </c>
      <c r="E87" s="358"/>
      <c r="F87" s="361"/>
      <c r="G87" s="364"/>
      <c r="H87" s="441"/>
    </row>
    <row r="88" spans="1:8" ht="12.75">
      <c r="A88" s="368"/>
      <c r="B88" s="453"/>
      <c r="C88" s="23" t="s">
        <v>150</v>
      </c>
      <c r="D88" s="101" t="s">
        <v>151</v>
      </c>
      <c r="E88" s="358"/>
      <c r="F88" s="361"/>
      <c r="G88" s="364"/>
      <c r="H88" s="441"/>
    </row>
    <row r="89" spans="1:8" ht="12.75">
      <c r="A89" s="368"/>
      <c r="B89" s="453"/>
      <c r="C89" s="23" t="s">
        <v>152</v>
      </c>
      <c r="D89" s="101" t="s">
        <v>153</v>
      </c>
      <c r="E89" s="358"/>
      <c r="F89" s="361"/>
      <c r="G89" s="364"/>
      <c r="H89" s="441"/>
    </row>
    <row r="90" spans="1:8" ht="12.75">
      <c r="A90" s="381"/>
      <c r="B90" s="426"/>
      <c r="C90" s="21" t="s">
        <v>154</v>
      </c>
      <c r="D90" s="113" t="s">
        <v>155</v>
      </c>
      <c r="E90" s="359"/>
      <c r="F90" s="362"/>
      <c r="G90" s="365"/>
      <c r="H90" s="442"/>
    </row>
    <row r="91" spans="1:8" ht="12.75">
      <c r="A91" s="367" t="s">
        <v>223</v>
      </c>
      <c r="B91" s="425" t="s">
        <v>218</v>
      </c>
      <c r="C91" s="22" t="s">
        <v>49</v>
      </c>
      <c r="D91" s="123" t="s">
        <v>46</v>
      </c>
      <c r="E91" s="372" t="s">
        <v>278</v>
      </c>
      <c r="F91" s="374">
        <v>0</v>
      </c>
      <c r="G91" s="429">
        <v>200</v>
      </c>
      <c r="H91" s="371">
        <f>G91*F91</f>
        <v>0</v>
      </c>
    </row>
    <row r="92" spans="1:8" ht="12.75">
      <c r="A92" s="381"/>
      <c r="B92" s="426"/>
      <c r="C92" s="23" t="s">
        <v>53</v>
      </c>
      <c r="D92" s="106" t="s">
        <v>54</v>
      </c>
      <c r="E92" s="373"/>
      <c r="F92" s="375"/>
      <c r="G92" s="403"/>
      <c r="H92" s="371"/>
    </row>
    <row r="93" spans="1:8" ht="26.25" customHeight="1">
      <c r="A93" s="472" t="s">
        <v>224</v>
      </c>
      <c r="B93" s="430" t="s">
        <v>298</v>
      </c>
      <c r="C93" s="157" t="s">
        <v>45</v>
      </c>
      <c r="D93" s="109" t="s">
        <v>46</v>
      </c>
      <c r="E93" s="357" t="s">
        <v>278</v>
      </c>
      <c r="F93" s="474">
        <v>0</v>
      </c>
      <c r="G93" s="468">
        <v>200</v>
      </c>
      <c r="H93" s="440">
        <f aca="true" t="shared" si="1" ref="H93:H101">G93*F93</f>
        <v>0</v>
      </c>
    </row>
    <row r="94" spans="1:8" ht="26.25" customHeight="1">
      <c r="A94" s="473"/>
      <c r="B94" s="432"/>
      <c r="C94" s="158" t="s">
        <v>49</v>
      </c>
      <c r="D94" s="113" t="s">
        <v>46</v>
      </c>
      <c r="E94" s="359"/>
      <c r="F94" s="475"/>
      <c r="G94" s="469"/>
      <c r="H94" s="442"/>
    </row>
    <row r="95" spans="1:8" ht="25.5">
      <c r="A95" s="132" t="s">
        <v>225</v>
      </c>
      <c r="B95" s="40" t="s">
        <v>217</v>
      </c>
      <c r="C95" s="21" t="s">
        <v>51</v>
      </c>
      <c r="D95" s="108" t="s">
        <v>52</v>
      </c>
      <c r="E95" s="105" t="s">
        <v>278</v>
      </c>
      <c r="F95" s="241">
        <v>0</v>
      </c>
      <c r="G95" s="70">
        <v>100</v>
      </c>
      <c r="H95" s="93">
        <f t="shared" si="1"/>
        <v>0</v>
      </c>
    </row>
    <row r="96" spans="1:8" ht="12.75">
      <c r="A96" s="100" t="s">
        <v>227</v>
      </c>
      <c r="B96" s="40" t="s">
        <v>56</v>
      </c>
      <c r="C96" s="20" t="s">
        <v>55</v>
      </c>
      <c r="D96" s="121" t="s">
        <v>56</v>
      </c>
      <c r="E96" s="105" t="s">
        <v>279</v>
      </c>
      <c r="F96" s="241">
        <v>0</v>
      </c>
      <c r="G96" s="72">
        <v>150</v>
      </c>
      <c r="H96" s="93">
        <f t="shared" si="1"/>
        <v>0</v>
      </c>
    </row>
    <row r="97" spans="1:8" ht="25.5">
      <c r="A97" s="132" t="s">
        <v>228</v>
      </c>
      <c r="B97" s="38" t="s">
        <v>237</v>
      </c>
      <c r="C97" s="33" t="s">
        <v>62</v>
      </c>
      <c r="D97" s="39" t="s">
        <v>63</v>
      </c>
      <c r="E97" s="105" t="s">
        <v>344</v>
      </c>
      <c r="F97" s="241">
        <v>0</v>
      </c>
      <c r="G97" s="72">
        <v>6000</v>
      </c>
      <c r="H97" s="93">
        <f t="shared" si="1"/>
        <v>0</v>
      </c>
    </row>
    <row r="98" spans="1:8" ht="25.5">
      <c r="A98" s="100" t="s">
        <v>229</v>
      </c>
      <c r="B98" s="34" t="s">
        <v>220</v>
      </c>
      <c r="C98" s="20" t="s">
        <v>170</v>
      </c>
      <c r="D98" s="121" t="s">
        <v>171</v>
      </c>
      <c r="E98" s="224" t="s">
        <v>277</v>
      </c>
      <c r="F98" s="140">
        <f>Profiles!E17</f>
        <v>0</v>
      </c>
      <c r="G98" s="72">
        <v>150</v>
      </c>
      <c r="H98" s="93">
        <f t="shared" si="1"/>
        <v>0</v>
      </c>
    </row>
    <row r="99" spans="1:8" ht="25.5">
      <c r="A99" s="132" t="s">
        <v>230</v>
      </c>
      <c r="B99" s="40" t="s">
        <v>221</v>
      </c>
      <c r="C99" s="20" t="s">
        <v>172</v>
      </c>
      <c r="D99" s="121" t="s">
        <v>173</v>
      </c>
      <c r="E99" s="225" t="s">
        <v>277</v>
      </c>
      <c r="F99" s="140">
        <f>Profiles!E17</f>
        <v>0</v>
      </c>
      <c r="G99" s="72">
        <v>150</v>
      </c>
      <c r="H99" s="93">
        <f t="shared" si="1"/>
        <v>0</v>
      </c>
    </row>
    <row r="100" spans="1:8" ht="63.75">
      <c r="A100" s="131" t="s">
        <v>238</v>
      </c>
      <c r="B100" s="31" t="s">
        <v>309</v>
      </c>
      <c r="C100" s="35" t="s">
        <v>308</v>
      </c>
      <c r="D100" s="106" t="s">
        <v>309</v>
      </c>
      <c r="E100" s="221" t="s">
        <v>299</v>
      </c>
      <c r="F100" s="140">
        <f>Profiles!H21*Profiles!E23</f>
        <v>0</v>
      </c>
      <c r="G100" s="70">
        <v>100</v>
      </c>
      <c r="H100" s="93">
        <f t="shared" si="1"/>
        <v>0</v>
      </c>
    </row>
    <row r="101" spans="1:8" ht="57" customHeight="1">
      <c r="A101" s="132" t="s">
        <v>239</v>
      </c>
      <c r="B101" s="28" t="s">
        <v>33</v>
      </c>
      <c r="C101" s="27" t="s">
        <v>192</v>
      </c>
      <c r="D101" s="33" t="s">
        <v>364</v>
      </c>
      <c r="E101" s="222" t="s">
        <v>300</v>
      </c>
      <c r="F101" s="140">
        <f>'Shipping costs'!D20</f>
        <v>0</v>
      </c>
      <c r="G101" s="152">
        <v>50</v>
      </c>
      <c r="H101" s="93">
        <f t="shared" si="1"/>
        <v>0</v>
      </c>
    </row>
    <row r="102" spans="1:8" ht="13.5" thickBot="1">
      <c r="A102" s="134" t="s">
        <v>273</v>
      </c>
      <c r="B102" s="154" t="s">
        <v>194</v>
      </c>
      <c r="C102" s="155" t="s">
        <v>193</v>
      </c>
      <c r="D102" s="156" t="s">
        <v>194</v>
      </c>
      <c r="E102" s="172" t="s">
        <v>297</v>
      </c>
      <c r="F102" s="143">
        <f>Profiles!H21</f>
        <v>0</v>
      </c>
      <c r="G102" s="153">
        <v>500</v>
      </c>
      <c r="H102" s="94">
        <f>G102*F102</f>
        <v>0</v>
      </c>
    </row>
    <row r="103" spans="1:8" ht="26.25" customHeight="1" thickBot="1">
      <c r="A103" s="103"/>
      <c r="B103" s="213"/>
      <c r="C103" s="213"/>
      <c r="D103" s="118"/>
      <c r="E103" s="226"/>
      <c r="F103" s="210" t="s">
        <v>355</v>
      </c>
      <c r="G103" s="211"/>
      <c r="H103" s="212">
        <f>SUM(H5:H102)</f>
        <v>0</v>
      </c>
    </row>
    <row r="104" spans="1:11" s="201" customFormat="1" ht="26.25" thickBot="1">
      <c r="A104" s="214" t="s">
        <v>296</v>
      </c>
      <c r="B104" s="215" t="s">
        <v>183</v>
      </c>
      <c r="C104" s="216" t="s">
        <v>182</v>
      </c>
      <c r="D104" s="217" t="s">
        <v>183</v>
      </c>
      <c r="E104" s="227" t="s">
        <v>356</v>
      </c>
      <c r="F104" s="220">
        <f>H103*0.1</f>
        <v>0</v>
      </c>
      <c r="G104" s="218">
        <v>1</v>
      </c>
      <c r="H104" s="219">
        <f>G104*F104</f>
        <v>0</v>
      </c>
      <c r="I104" s="200"/>
      <c r="J104" s="200"/>
      <c r="K104" s="200"/>
    </row>
    <row r="105" spans="1:11" s="41" customFormat="1" ht="26.25" thickBot="1">
      <c r="A105" s="86"/>
      <c r="B105" s="31"/>
      <c r="C105" s="85"/>
      <c r="D105" s="106"/>
      <c r="E105" s="129"/>
      <c r="F105" s="150" t="s">
        <v>234</v>
      </c>
      <c r="G105" s="151"/>
      <c r="H105" s="149">
        <f>H103+H104</f>
        <v>0</v>
      </c>
      <c r="I105" s="125"/>
      <c r="J105" s="125"/>
      <c r="K105" s="125"/>
    </row>
    <row r="106" spans="1:11" s="41" customFormat="1" ht="12.75">
      <c r="A106" s="86"/>
      <c r="B106" s="31"/>
      <c r="C106" s="85"/>
      <c r="D106" s="106"/>
      <c r="E106" s="129"/>
      <c r="F106" s="144"/>
      <c r="G106" s="87"/>
      <c r="H106" s="95"/>
      <c r="I106" s="125"/>
      <c r="J106" s="125"/>
      <c r="K106" s="125"/>
    </row>
    <row r="107" spans="1:9" ht="13.5" thickBot="1">
      <c r="A107" s="456" t="s">
        <v>352</v>
      </c>
      <c r="B107" s="457"/>
      <c r="C107" s="88"/>
      <c r="D107" s="124"/>
      <c r="E107" s="130"/>
      <c r="F107" s="145"/>
      <c r="G107" s="88"/>
      <c r="H107" s="96"/>
      <c r="I107" s="125"/>
    </row>
    <row r="108" spans="1:9" ht="12.75">
      <c r="A108" s="423" t="s">
        <v>358</v>
      </c>
      <c r="B108" s="454" t="s">
        <v>353</v>
      </c>
      <c r="C108" s="197" t="s">
        <v>184</v>
      </c>
      <c r="D108" s="196" t="s">
        <v>236</v>
      </c>
      <c r="E108" s="462" t="s">
        <v>5</v>
      </c>
      <c r="F108" s="464">
        <v>5000000</v>
      </c>
      <c r="G108" s="366"/>
      <c r="H108" s="438"/>
      <c r="I108" s="125"/>
    </row>
    <row r="109" spans="1:8" ht="12.75">
      <c r="A109" s="424"/>
      <c r="B109" s="455"/>
      <c r="C109" s="27" t="s">
        <v>345</v>
      </c>
      <c r="D109" s="33" t="s">
        <v>236</v>
      </c>
      <c r="E109" s="463"/>
      <c r="F109" s="465"/>
      <c r="G109" s="366"/>
      <c r="H109" s="438"/>
    </row>
    <row r="110" spans="1:8" ht="13.5" thickBot="1">
      <c r="A110" s="134" t="s">
        <v>359</v>
      </c>
      <c r="B110" s="198" t="s">
        <v>354</v>
      </c>
      <c r="C110" s="171"/>
      <c r="D110" s="198"/>
      <c r="E110" s="128"/>
      <c r="F110" s="199">
        <v>500000</v>
      </c>
      <c r="G110" s="87"/>
      <c r="H110" s="97"/>
    </row>
    <row r="112" spans="6:8" ht="13.5" thickBot="1">
      <c r="F112" s="146"/>
      <c r="G112" s="87"/>
      <c r="H112" s="195"/>
    </row>
    <row r="113" spans="2:8" ht="12.75">
      <c r="B113" s="103" t="s">
        <v>288</v>
      </c>
      <c r="C113" s="104"/>
      <c r="F113" s="135"/>
      <c r="G113" s="87"/>
      <c r="H113" s="97"/>
    </row>
    <row r="114" spans="2:8" ht="12.75">
      <c r="B114" s="355" t="s">
        <v>289</v>
      </c>
      <c r="C114" s="356"/>
      <c r="F114" s="169"/>
      <c r="G114" s="169"/>
      <c r="H114" s="97"/>
    </row>
    <row r="115" spans="2:8" ht="12.75">
      <c r="B115" s="460" t="s">
        <v>340</v>
      </c>
      <c r="C115" s="461"/>
      <c r="F115" s="146"/>
      <c r="G115" s="87"/>
      <c r="H115" s="97"/>
    </row>
    <row r="116" spans="2:8" ht="12.75" customHeight="1" thickBot="1">
      <c r="B116" s="444" t="s">
        <v>290</v>
      </c>
      <c r="C116" s="445"/>
      <c r="F116" s="146"/>
      <c r="G116" s="87"/>
      <c r="H116" s="97"/>
    </row>
    <row r="117" spans="6:8" ht="12.75">
      <c r="F117" s="147"/>
      <c r="G117" s="89"/>
      <c r="H117" s="98"/>
    </row>
  </sheetData>
  <sheetProtection password="BF38" sheet="1" objects="1" scenarios="1" selectLockedCells="1"/>
  <mergeCells count="110">
    <mergeCell ref="E93:E94"/>
    <mergeCell ref="F93:F94"/>
    <mergeCell ref="H35:H36"/>
    <mergeCell ref="G35:G36"/>
    <mergeCell ref="G93:G94"/>
    <mergeCell ref="H93:H94"/>
    <mergeCell ref="H39:H41"/>
    <mergeCell ref="G39:G41"/>
    <mergeCell ref="H42:H49"/>
    <mergeCell ref="G37:G38"/>
    <mergeCell ref="G17:G19"/>
    <mergeCell ref="H17:H19"/>
    <mergeCell ref="A20:A24"/>
    <mergeCell ref="F20:F24"/>
    <mergeCell ref="G20:G24"/>
    <mergeCell ref="H20:H24"/>
    <mergeCell ref="B20:B24"/>
    <mergeCell ref="E20:E24"/>
    <mergeCell ref="A17:A19"/>
    <mergeCell ref="B17:B19"/>
    <mergeCell ref="F17:F19"/>
    <mergeCell ref="E17:E19"/>
    <mergeCell ref="B115:C115"/>
    <mergeCell ref="E108:E109"/>
    <mergeCell ref="F108:F109"/>
    <mergeCell ref="B37:B38"/>
    <mergeCell ref="E31:E32"/>
    <mergeCell ref="F31:F32"/>
    <mergeCell ref="B33:B34"/>
    <mergeCell ref="E78:E84"/>
    <mergeCell ref="B116:C116"/>
    <mergeCell ref="A53:A75"/>
    <mergeCell ref="B53:B67"/>
    <mergeCell ref="A78:A84"/>
    <mergeCell ref="B78:B84"/>
    <mergeCell ref="A85:A90"/>
    <mergeCell ref="B85:B90"/>
    <mergeCell ref="A91:A92"/>
    <mergeCell ref="B108:B109"/>
    <mergeCell ref="A107:B107"/>
    <mergeCell ref="H1:H2"/>
    <mergeCell ref="H108:H109"/>
    <mergeCell ref="H13:H16"/>
    <mergeCell ref="H53:H75"/>
    <mergeCell ref="H78:H84"/>
    <mergeCell ref="H31:H32"/>
    <mergeCell ref="H33:H34"/>
    <mergeCell ref="H85:H90"/>
    <mergeCell ref="H27:H30"/>
    <mergeCell ref="H37:H38"/>
    <mergeCell ref="F39:F41"/>
    <mergeCell ref="A108:A109"/>
    <mergeCell ref="B91:B92"/>
    <mergeCell ref="G27:G30"/>
    <mergeCell ref="G91:G92"/>
    <mergeCell ref="B69:B74"/>
    <mergeCell ref="G42:G49"/>
    <mergeCell ref="E53:E75"/>
    <mergeCell ref="F53:F75"/>
    <mergeCell ref="B31:B32"/>
    <mergeCell ref="G31:G32"/>
    <mergeCell ref="E33:E34"/>
    <mergeCell ref="B13:B16"/>
    <mergeCell ref="A13:A16"/>
    <mergeCell ref="E27:E30"/>
    <mergeCell ref="A27:A30"/>
    <mergeCell ref="E13:E16"/>
    <mergeCell ref="F27:F30"/>
    <mergeCell ref="A31:A32"/>
    <mergeCell ref="A33:A34"/>
    <mergeCell ref="B35:B36"/>
    <mergeCell ref="F42:F49"/>
    <mergeCell ref="G1:G2"/>
    <mergeCell ref="F13:F16"/>
    <mergeCell ref="G13:G16"/>
    <mergeCell ref="F1:F2"/>
    <mergeCell ref="A1:B2"/>
    <mergeCell ref="C1:D1"/>
    <mergeCell ref="E1:E2"/>
    <mergeCell ref="A3:B3"/>
    <mergeCell ref="B27:B30"/>
    <mergeCell ref="A35:A36"/>
    <mergeCell ref="G33:G34"/>
    <mergeCell ref="B42:B49"/>
    <mergeCell ref="G53:G75"/>
    <mergeCell ref="F33:F34"/>
    <mergeCell ref="E37:E38"/>
    <mergeCell ref="F37:F38"/>
    <mergeCell ref="F35:F36"/>
    <mergeCell ref="E35:E36"/>
    <mergeCell ref="H91:H92"/>
    <mergeCell ref="E91:E92"/>
    <mergeCell ref="F91:F92"/>
    <mergeCell ref="F78:F84"/>
    <mergeCell ref="G78:G84"/>
    <mergeCell ref="A26:B26"/>
    <mergeCell ref="A39:A41"/>
    <mergeCell ref="E39:E41"/>
    <mergeCell ref="B39:B41"/>
    <mergeCell ref="A37:A38"/>
    <mergeCell ref="B114:C114"/>
    <mergeCell ref="E85:E90"/>
    <mergeCell ref="F85:F90"/>
    <mergeCell ref="G85:G90"/>
    <mergeCell ref="G108:G109"/>
    <mergeCell ref="A42:A49"/>
    <mergeCell ref="E42:E49"/>
    <mergeCell ref="A77:B77"/>
    <mergeCell ref="A93:A94"/>
    <mergeCell ref="B93:B94"/>
  </mergeCells>
  <printOptions/>
  <pageMargins left="0.55" right="0.18" top="0.17" bottom="0.18" header="0.17" footer="0.18"/>
  <pageSetup fitToHeight="4" fitToWidth="1" horizontalDpi="600" verticalDpi="600" orientation="landscape" paperSize="9" scale="84" r:id="rId1"/>
  <rowBreaks count="1" manualBreakCount="1">
    <brk id="7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G11"/>
  <sheetViews>
    <sheetView zoomScale="75" zoomScaleNormal="75" zoomScalePageLayoutView="0" workbookViewId="0" topLeftCell="B1">
      <selection activeCell="D5" sqref="D5"/>
    </sheetView>
  </sheetViews>
  <sheetFormatPr defaultColWidth="9.140625" defaultRowHeight="12.75"/>
  <cols>
    <col min="1" max="1" width="1.8515625" style="252" hidden="1" customWidth="1"/>
    <col min="2" max="2" width="2.8515625" style="51" customWidth="1"/>
    <col min="3" max="3" width="27.28125" style="51" bestFit="1" customWidth="1"/>
    <col min="4" max="4" width="21.8515625" style="51" customWidth="1"/>
    <col min="5" max="5" width="18.57421875" style="51" customWidth="1"/>
    <col min="6" max="6" width="14.421875" style="313" customWidth="1"/>
    <col min="7" max="7" width="14.421875" style="338" customWidth="1"/>
    <col min="8" max="8" width="14.421875" style="313" customWidth="1"/>
    <col min="9" max="9" width="13.57421875" style="338" customWidth="1"/>
    <col min="10" max="10" width="21.7109375" style="313" customWidth="1"/>
    <col min="11" max="11" width="13.421875" style="51" customWidth="1"/>
    <col min="12" max="12" width="15.7109375" style="314" customWidth="1"/>
    <col min="13" max="13" width="2.57421875" style="51" customWidth="1"/>
    <col min="14" max="14" width="29.00390625" style="68" customWidth="1"/>
    <col min="15" max="15" width="18.421875" style="68" customWidth="1"/>
    <col min="16" max="33" width="9.140625" style="68" customWidth="1"/>
    <col min="34" max="16384" width="9.140625" style="252" customWidth="1"/>
  </cols>
  <sheetData>
    <row r="1" spans="2:13" s="68" customFormat="1" ht="12.75">
      <c r="B1" s="48"/>
      <c r="C1" s="49"/>
      <c r="D1" s="49"/>
      <c r="E1" s="49"/>
      <c r="F1" s="294"/>
      <c r="G1" s="331"/>
      <c r="H1" s="294"/>
      <c r="I1" s="331"/>
      <c r="J1" s="294"/>
      <c r="K1" s="49"/>
      <c r="L1" s="294"/>
      <c r="M1" s="50"/>
    </row>
    <row r="2" spans="1:33" s="51" customFormat="1" ht="40.5" customHeight="1">
      <c r="A2" s="245"/>
      <c r="B2" s="52"/>
      <c r="C2" s="490" t="s">
        <v>361</v>
      </c>
      <c r="D2" s="491"/>
      <c r="E2" s="491"/>
      <c r="F2" s="491"/>
      <c r="G2" s="491"/>
      <c r="H2" s="491"/>
      <c r="I2" s="491"/>
      <c r="J2" s="491"/>
      <c r="K2" s="491"/>
      <c r="L2" s="491"/>
      <c r="M2" s="246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s="51" customFormat="1" ht="13.5" thickBot="1">
      <c r="A3" s="245"/>
      <c r="B3" s="52"/>
      <c r="C3" s="55"/>
      <c r="D3" s="55"/>
      <c r="E3" s="55"/>
      <c r="F3" s="295"/>
      <c r="G3" s="332"/>
      <c r="H3" s="295"/>
      <c r="I3" s="332"/>
      <c r="J3" s="295"/>
      <c r="K3" s="55"/>
      <c r="L3" s="295"/>
      <c r="M3" s="53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14" ht="38.25" customHeight="1" thickBot="1">
      <c r="A4" s="247"/>
      <c r="B4" s="52"/>
      <c r="C4" s="296"/>
      <c r="D4" s="297" t="s">
        <v>301</v>
      </c>
      <c r="E4" s="297" t="s">
        <v>302</v>
      </c>
      <c r="F4" s="298" t="s">
        <v>303</v>
      </c>
      <c r="G4" s="333" t="s">
        <v>330</v>
      </c>
      <c r="H4" s="298" t="s">
        <v>312</v>
      </c>
      <c r="I4" s="333" t="s">
        <v>331</v>
      </c>
      <c r="J4" s="298" t="s">
        <v>335</v>
      </c>
      <c r="K4" s="297" t="s">
        <v>304</v>
      </c>
      <c r="L4" s="299" t="s">
        <v>305</v>
      </c>
      <c r="M4" s="53"/>
      <c r="N4" s="268"/>
    </row>
    <row r="5" spans="1:13" ht="18.75" customHeight="1">
      <c r="A5" s="247"/>
      <c r="B5" s="52"/>
      <c r="C5" s="513" t="s">
        <v>350</v>
      </c>
      <c r="D5" s="315"/>
      <c r="E5" s="316"/>
      <c r="F5" s="328">
        <v>0</v>
      </c>
      <c r="G5" s="352">
        <v>0</v>
      </c>
      <c r="H5" s="328">
        <v>0</v>
      </c>
      <c r="I5" s="339">
        <v>0</v>
      </c>
      <c r="J5" s="300">
        <f>F5*(1-G5)+4*H5*(1-I5)</f>
        <v>0</v>
      </c>
      <c r="K5" s="316">
        <v>0</v>
      </c>
      <c r="L5" s="301">
        <f>J5*K5</f>
        <v>0</v>
      </c>
      <c r="M5" s="53"/>
    </row>
    <row r="6" spans="1:13" ht="18.75" customHeight="1">
      <c r="A6" s="247"/>
      <c r="B6" s="52"/>
      <c r="C6" s="514"/>
      <c r="D6" s="318"/>
      <c r="E6" s="319"/>
      <c r="F6" s="320">
        <v>0</v>
      </c>
      <c r="G6" s="353">
        <v>0</v>
      </c>
      <c r="H6" s="320">
        <v>0</v>
      </c>
      <c r="I6" s="335">
        <v>0</v>
      </c>
      <c r="J6" s="302">
        <f>F6*(1-G6)+4*H6*(1-I6)</f>
        <v>0</v>
      </c>
      <c r="K6" s="319">
        <v>0</v>
      </c>
      <c r="L6" s="303">
        <f>J6*K6</f>
        <v>0</v>
      </c>
      <c r="M6" s="53"/>
    </row>
    <row r="7" spans="1:13" ht="18.75" customHeight="1">
      <c r="A7" s="247"/>
      <c r="B7" s="52"/>
      <c r="C7" s="514"/>
      <c r="D7" s="318"/>
      <c r="E7" s="319"/>
      <c r="F7" s="320">
        <v>0</v>
      </c>
      <c r="G7" s="353">
        <v>0</v>
      </c>
      <c r="H7" s="320">
        <v>0</v>
      </c>
      <c r="I7" s="335">
        <v>0</v>
      </c>
      <c r="J7" s="302">
        <f>F7*(1-G7)+4*H7*(1-I7)</f>
        <v>0</v>
      </c>
      <c r="K7" s="319">
        <v>0</v>
      </c>
      <c r="L7" s="303">
        <f>J7*K7</f>
        <v>0</v>
      </c>
      <c r="M7" s="53"/>
    </row>
    <row r="8" spans="1:13" ht="18.75" customHeight="1">
      <c r="A8" s="247"/>
      <c r="B8" s="52"/>
      <c r="C8" s="514"/>
      <c r="D8" s="318"/>
      <c r="E8" s="319"/>
      <c r="F8" s="320">
        <v>0</v>
      </c>
      <c r="G8" s="353">
        <v>0</v>
      </c>
      <c r="H8" s="320">
        <v>0</v>
      </c>
      <c r="I8" s="335">
        <v>0</v>
      </c>
      <c r="J8" s="302">
        <f>F8*(1-G8)+4*H8*(1-I8)</f>
        <v>0</v>
      </c>
      <c r="K8" s="319">
        <v>0</v>
      </c>
      <c r="L8" s="303">
        <f>J8*K8</f>
        <v>0</v>
      </c>
      <c r="M8" s="53"/>
    </row>
    <row r="9" spans="1:13" ht="18.75" customHeight="1" thickBot="1">
      <c r="A9" s="247"/>
      <c r="B9" s="52"/>
      <c r="C9" s="514"/>
      <c r="D9" s="321"/>
      <c r="E9" s="322"/>
      <c r="F9" s="329">
        <v>0</v>
      </c>
      <c r="G9" s="354">
        <v>0</v>
      </c>
      <c r="H9" s="329">
        <v>0</v>
      </c>
      <c r="I9" s="340">
        <v>0</v>
      </c>
      <c r="J9" s="304">
        <f>F9*(1-G9)+4*H9*(1-I9)</f>
        <v>0</v>
      </c>
      <c r="K9" s="322">
        <v>0</v>
      </c>
      <c r="L9" s="305">
        <f>J9*K9</f>
        <v>0</v>
      </c>
      <c r="M9" s="53"/>
    </row>
    <row r="10" spans="1:15" ht="18.75" customHeight="1" thickBot="1">
      <c r="A10" s="247"/>
      <c r="B10" s="52"/>
      <c r="C10" s="510" t="s">
        <v>351</v>
      </c>
      <c r="D10" s="511"/>
      <c r="E10" s="511"/>
      <c r="F10" s="511"/>
      <c r="G10" s="511"/>
      <c r="H10" s="511"/>
      <c r="I10" s="511"/>
      <c r="J10" s="511"/>
      <c r="K10" s="512"/>
      <c r="L10" s="309">
        <f>SUM(L5:L9)</f>
        <v>0</v>
      </c>
      <c r="M10" s="53"/>
      <c r="N10" s="310"/>
      <c r="O10" s="258"/>
    </row>
    <row r="11" spans="1:33" s="266" customFormat="1" ht="15">
      <c r="A11" s="265"/>
      <c r="B11" s="62"/>
      <c r="C11" s="64"/>
      <c r="D11" s="64"/>
      <c r="E11" s="64"/>
      <c r="F11" s="311"/>
      <c r="G11" s="337"/>
      <c r="H11" s="311"/>
      <c r="I11" s="337"/>
      <c r="J11" s="311"/>
      <c r="K11" s="64"/>
      <c r="L11" s="312"/>
      <c r="M11" s="65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</row>
  </sheetData>
  <sheetProtection selectLockedCells="1"/>
  <mergeCells count="3">
    <mergeCell ref="C10:K10"/>
    <mergeCell ref="C2:L2"/>
    <mergeCell ref="C5:C9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B2:S4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.8515625" style="51" customWidth="1"/>
    <col min="2" max="2" width="2.8515625" style="51" customWidth="1"/>
    <col min="3" max="3" width="23.7109375" style="51" customWidth="1"/>
    <col min="4" max="4" width="9.7109375" style="51" customWidth="1"/>
    <col min="5" max="5" width="10.57421875" style="51" customWidth="1"/>
    <col min="6" max="6" width="9.7109375" style="51" customWidth="1"/>
    <col min="7" max="7" width="10.140625" style="51" customWidth="1"/>
    <col min="8" max="8" width="9.7109375" style="51" customWidth="1"/>
    <col min="9" max="9" width="10.28125" style="51" customWidth="1"/>
    <col min="10" max="10" width="9.7109375" style="51" customWidth="1"/>
    <col min="11" max="11" width="9.8515625" style="51" customWidth="1"/>
    <col min="12" max="12" width="9.7109375" style="51" customWidth="1"/>
    <col min="13" max="13" width="10.28125" style="51" customWidth="1"/>
    <col min="14" max="14" width="9.7109375" style="51" customWidth="1"/>
    <col min="15" max="15" width="10.421875" style="51" customWidth="1"/>
    <col min="16" max="16" width="3.00390625" style="51" customWidth="1"/>
    <col min="17" max="16384" width="9.140625" style="51" customWidth="1"/>
  </cols>
  <sheetData>
    <row r="2" spans="2:16" ht="16.5" customHeight="1"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2:16" ht="18.75">
      <c r="B3" s="52"/>
      <c r="C3" s="478" t="s">
        <v>6</v>
      </c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80"/>
      <c r="P3" s="53"/>
    </row>
    <row r="4" spans="2:16" ht="14.25" customHeight="1"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3"/>
    </row>
    <row r="5" spans="2:16" ht="60" customHeight="1">
      <c r="B5" s="52"/>
      <c r="C5" s="553" t="s">
        <v>31</v>
      </c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3"/>
    </row>
    <row r="6" spans="2:16" ht="19.5" customHeight="1" thickBot="1">
      <c r="B6" s="52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3"/>
    </row>
    <row r="7" spans="2:16" ht="59.25" customHeight="1" thickBot="1">
      <c r="B7" s="52"/>
      <c r="C7" s="56" t="s">
        <v>32</v>
      </c>
      <c r="D7" s="57" t="s">
        <v>7</v>
      </c>
      <c r="E7" s="58" t="s">
        <v>8</v>
      </c>
      <c r="F7" s="57" t="s">
        <v>9</v>
      </c>
      <c r="G7" s="57" t="s">
        <v>10</v>
      </c>
      <c r="H7" s="57" t="s">
        <v>11</v>
      </c>
      <c r="I7" s="57" t="s">
        <v>12</v>
      </c>
      <c r="J7" s="57" t="s">
        <v>13</v>
      </c>
      <c r="K7" s="57" t="s">
        <v>14</v>
      </c>
      <c r="L7" s="57" t="s">
        <v>15</v>
      </c>
      <c r="M7" s="57" t="s">
        <v>16</v>
      </c>
      <c r="N7" s="57" t="s">
        <v>17</v>
      </c>
      <c r="O7" s="59" t="s">
        <v>18</v>
      </c>
      <c r="P7" s="53"/>
    </row>
    <row r="8" spans="2:16" ht="18.75" customHeight="1" thickBot="1">
      <c r="B8" s="52"/>
      <c r="C8" s="60" t="s">
        <v>19</v>
      </c>
      <c r="D8" s="330">
        <v>0</v>
      </c>
      <c r="E8" s="330">
        <v>0</v>
      </c>
      <c r="F8" s="330">
        <v>0</v>
      </c>
      <c r="G8" s="330">
        <v>0</v>
      </c>
      <c r="H8" s="330">
        <v>0</v>
      </c>
      <c r="I8" s="330">
        <v>0</v>
      </c>
      <c r="J8" s="330">
        <v>0</v>
      </c>
      <c r="K8" s="330">
        <v>0</v>
      </c>
      <c r="L8" s="330">
        <v>0</v>
      </c>
      <c r="M8" s="330">
        <v>0</v>
      </c>
      <c r="N8" s="330">
        <v>0</v>
      </c>
      <c r="O8" s="330">
        <v>0</v>
      </c>
      <c r="P8" s="53"/>
    </row>
    <row r="9" spans="2:16" ht="18.75" customHeight="1" thickBot="1">
      <c r="B9" s="52"/>
      <c r="C9" s="60" t="s">
        <v>20</v>
      </c>
      <c r="D9" s="330">
        <v>0</v>
      </c>
      <c r="E9" s="330">
        <v>0</v>
      </c>
      <c r="F9" s="330">
        <v>0</v>
      </c>
      <c r="G9" s="330">
        <v>0</v>
      </c>
      <c r="H9" s="330">
        <v>0</v>
      </c>
      <c r="I9" s="330">
        <v>0</v>
      </c>
      <c r="J9" s="330">
        <v>0</v>
      </c>
      <c r="K9" s="330">
        <v>0</v>
      </c>
      <c r="L9" s="330">
        <v>0</v>
      </c>
      <c r="M9" s="330">
        <v>0</v>
      </c>
      <c r="N9" s="330">
        <v>0</v>
      </c>
      <c r="O9" s="330">
        <v>0</v>
      </c>
      <c r="P9" s="53"/>
    </row>
    <row r="10" spans="2:16" ht="18.75" customHeight="1" thickBot="1">
      <c r="B10" s="52"/>
      <c r="C10" s="60" t="s">
        <v>21</v>
      </c>
      <c r="D10" s="330">
        <v>0</v>
      </c>
      <c r="E10" s="330">
        <v>0</v>
      </c>
      <c r="F10" s="330">
        <v>0</v>
      </c>
      <c r="G10" s="330">
        <v>0</v>
      </c>
      <c r="H10" s="330">
        <v>0</v>
      </c>
      <c r="I10" s="330">
        <v>0</v>
      </c>
      <c r="J10" s="330">
        <v>0</v>
      </c>
      <c r="K10" s="330">
        <v>0</v>
      </c>
      <c r="L10" s="330">
        <v>0</v>
      </c>
      <c r="M10" s="330">
        <v>0</v>
      </c>
      <c r="N10" s="330">
        <v>0</v>
      </c>
      <c r="O10" s="330">
        <v>0</v>
      </c>
      <c r="P10" s="53"/>
    </row>
    <row r="11" spans="2:16" ht="18.75" customHeight="1" thickBot="1">
      <c r="B11" s="52"/>
      <c r="C11" s="60" t="s">
        <v>22</v>
      </c>
      <c r="D11" s="330">
        <v>0</v>
      </c>
      <c r="E11" s="330">
        <v>0</v>
      </c>
      <c r="F11" s="330">
        <v>0</v>
      </c>
      <c r="G11" s="330">
        <v>0</v>
      </c>
      <c r="H11" s="330">
        <v>0</v>
      </c>
      <c r="I11" s="330">
        <v>0</v>
      </c>
      <c r="J11" s="330">
        <v>0</v>
      </c>
      <c r="K11" s="330">
        <v>0</v>
      </c>
      <c r="L11" s="330">
        <v>0</v>
      </c>
      <c r="M11" s="330">
        <v>0</v>
      </c>
      <c r="N11" s="330">
        <v>0</v>
      </c>
      <c r="O11" s="330">
        <v>0</v>
      </c>
      <c r="P11" s="53"/>
    </row>
    <row r="12" spans="2:16" ht="18.75" customHeight="1" thickBot="1">
      <c r="B12" s="52"/>
      <c r="C12" s="60" t="s">
        <v>23</v>
      </c>
      <c r="D12" s="330">
        <v>0</v>
      </c>
      <c r="E12" s="330">
        <v>0</v>
      </c>
      <c r="F12" s="330">
        <v>0</v>
      </c>
      <c r="G12" s="330">
        <v>0</v>
      </c>
      <c r="H12" s="330">
        <v>0</v>
      </c>
      <c r="I12" s="330">
        <v>0</v>
      </c>
      <c r="J12" s="330">
        <v>0</v>
      </c>
      <c r="K12" s="330">
        <v>0</v>
      </c>
      <c r="L12" s="330">
        <v>0</v>
      </c>
      <c r="M12" s="330">
        <v>0</v>
      </c>
      <c r="N12" s="330">
        <v>0</v>
      </c>
      <c r="O12" s="330">
        <v>0</v>
      </c>
      <c r="P12" s="53"/>
    </row>
    <row r="13" spans="2:16" ht="18.75" customHeight="1" thickBot="1">
      <c r="B13" s="52"/>
      <c r="C13" s="60" t="s">
        <v>24</v>
      </c>
      <c r="D13" s="330">
        <v>0</v>
      </c>
      <c r="E13" s="330">
        <v>0</v>
      </c>
      <c r="F13" s="330">
        <v>0</v>
      </c>
      <c r="G13" s="330">
        <v>0</v>
      </c>
      <c r="H13" s="330">
        <v>0</v>
      </c>
      <c r="I13" s="330">
        <v>0</v>
      </c>
      <c r="J13" s="330">
        <v>0</v>
      </c>
      <c r="K13" s="330">
        <v>0</v>
      </c>
      <c r="L13" s="330">
        <v>0</v>
      </c>
      <c r="M13" s="330">
        <v>0</v>
      </c>
      <c r="N13" s="330">
        <v>0</v>
      </c>
      <c r="O13" s="330">
        <v>0</v>
      </c>
      <c r="P13" s="53"/>
    </row>
    <row r="14" spans="2:16" ht="18.75" customHeight="1" thickBot="1">
      <c r="B14" s="52"/>
      <c r="C14" s="60" t="s">
        <v>25</v>
      </c>
      <c r="D14" s="330">
        <v>0</v>
      </c>
      <c r="E14" s="330">
        <v>0</v>
      </c>
      <c r="F14" s="330">
        <v>0</v>
      </c>
      <c r="G14" s="330">
        <v>0</v>
      </c>
      <c r="H14" s="330">
        <v>0</v>
      </c>
      <c r="I14" s="330">
        <v>0</v>
      </c>
      <c r="J14" s="330">
        <v>0</v>
      </c>
      <c r="K14" s="330">
        <v>0</v>
      </c>
      <c r="L14" s="330">
        <v>0</v>
      </c>
      <c r="M14" s="330">
        <v>0</v>
      </c>
      <c r="N14" s="330">
        <v>0</v>
      </c>
      <c r="O14" s="330">
        <v>0</v>
      </c>
      <c r="P14" s="53"/>
    </row>
    <row r="15" spans="2:16" ht="18.75" customHeight="1" thickBot="1">
      <c r="B15" s="52"/>
      <c r="C15" s="60" t="s">
        <v>26</v>
      </c>
      <c r="D15" s="330">
        <v>0</v>
      </c>
      <c r="E15" s="330">
        <v>0</v>
      </c>
      <c r="F15" s="330">
        <v>0</v>
      </c>
      <c r="G15" s="330">
        <v>0</v>
      </c>
      <c r="H15" s="330">
        <v>0</v>
      </c>
      <c r="I15" s="330">
        <v>0</v>
      </c>
      <c r="J15" s="330">
        <v>0</v>
      </c>
      <c r="K15" s="330">
        <v>0</v>
      </c>
      <c r="L15" s="330">
        <v>0</v>
      </c>
      <c r="M15" s="330">
        <v>0</v>
      </c>
      <c r="N15" s="330">
        <v>0</v>
      </c>
      <c r="O15" s="330">
        <v>0</v>
      </c>
      <c r="P15" s="53"/>
    </row>
    <row r="16" spans="2:16" ht="18.75" customHeight="1" thickBot="1">
      <c r="B16" s="52"/>
      <c r="C16" s="60" t="s">
        <v>27</v>
      </c>
      <c r="D16" s="330">
        <v>0</v>
      </c>
      <c r="E16" s="330">
        <v>0</v>
      </c>
      <c r="F16" s="330">
        <v>0</v>
      </c>
      <c r="G16" s="330">
        <v>0</v>
      </c>
      <c r="H16" s="330">
        <v>0</v>
      </c>
      <c r="I16" s="330">
        <v>0</v>
      </c>
      <c r="J16" s="330">
        <v>0</v>
      </c>
      <c r="K16" s="330">
        <v>0</v>
      </c>
      <c r="L16" s="330">
        <v>0</v>
      </c>
      <c r="M16" s="330">
        <v>0</v>
      </c>
      <c r="N16" s="330">
        <v>0</v>
      </c>
      <c r="O16" s="330">
        <v>0</v>
      </c>
      <c r="P16" s="53"/>
    </row>
    <row r="17" spans="2:16" ht="18.75" customHeight="1" thickBot="1">
      <c r="B17" s="52"/>
      <c r="C17" s="60" t="s">
        <v>28</v>
      </c>
      <c r="D17" s="330">
        <v>0</v>
      </c>
      <c r="E17" s="330">
        <v>0</v>
      </c>
      <c r="F17" s="330">
        <v>0</v>
      </c>
      <c r="G17" s="330">
        <v>0</v>
      </c>
      <c r="H17" s="330">
        <v>0</v>
      </c>
      <c r="I17" s="330">
        <v>0</v>
      </c>
      <c r="J17" s="330">
        <v>0</v>
      </c>
      <c r="K17" s="330">
        <v>0</v>
      </c>
      <c r="L17" s="330">
        <v>0</v>
      </c>
      <c r="M17" s="330">
        <v>0</v>
      </c>
      <c r="N17" s="330">
        <v>0</v>
      </c>
      <c r="O17" s="330">
        <v>0</v>
      </c>
      <c r="P17" s="53"/>
    </row>
    <row r="18" spans="2:16" ht="18.75" customHeight="1" thickBot="1">
      <c r="B18" s="52"/>
      <c r="C18" s="60" t="s">
        <v>29</v>
      </c>
      <c r="D18" s="330">
        <v>0</v>
      </c>
      <c r="E18" s="330">
        <v>0</v>
      </c>
      <c r="F18" s="330">
        <v>0</v>
      </c>
      <c r="G18" s="330">
        <v>0</v>
      </c>
      <c r="H18" s="330">
        <v>0</v>
      </c>
      <c r="I18" s="330">
        <v>0</v>
      </c>
      <c r="J18" s="330">
        <v>0</v>
      </c>
      <c r="K18" s="330">
        <v>0</v>
      </c>
      <c r="L18" s="330">
        <v>0</v>
      </c>
      <c r="M18" s="330">
        <v>0</v>
      </c>
      <c r="N18" s="330">
        <v>0</v>
      </c>
      <c r="O18" s="330">
        <v>0</v>
      </c>
      <c r="P18" s="53"/>
    </row>
    <row r="19" spans="2:16" ht="19.5" customHeight="1">
      <c r="B19" s="52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3"/>
    </row>
    <row r="20" spans="2:16" ht="19.5" customHeight="1">
      <c r="B20" s="52"/>
      <c r="C20" s="61" t="s">
        <v>30</v>
      </c>
      <c r="D20" s="193">
        <f>IF(SUM(COUNTIF(D8:O18,"&lt;=0.00"),(COUNTIF(D8:O18,"")))&gt;0,0,AVERAGE(D8:O18))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3"/>
    </row>
    <row r="21" spans="2:16" ht="17.25" customHeight="1">
      <c r="B21" s="62"/>
      <c r="C21" s="63"/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</row>
    <row r="22" spans="3:4" ht="12.75">
      <c r="C22" s="66"/>
      <c r="D22" s="67"/>
    </row>
    <row r="32" spans="6:19" ht="12.75"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6:19" ht="12.75"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6:19" ht="12.75"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6:19" ht="12.75"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6:19" ht="12.75"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6:19" ht="12.75"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6:19" ht="12.75"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6:19" ht="12.75"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6:19" ht="12.75"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6:19" ht="12.75"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6:19" ht="12.75"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6:19" ht="12.75"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</sheetData>
  <sheetProtection password="BF38" sheet="1" objects="1" scenarios="1" selectLockedCells="1"/>
  <mergeCells count="2">
    <mergeCell ref="C3:O3"/>
    <mergeCell ref="C5:O5"/>
  </mergeCells>
  <printOptions/>
  <pageMargins left="0.4330708661417323" right="0.35433070866141736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AD26"/>
  <sheetViews>
    <sheetView zoomScalePageLayoutView="0" workbookViewId="0" topLeftCell="B1">
      <selection activeCell="E6" sqref="E6"/>
    </sheetView>
  </sheetViews>
  <sheetFormatPr defaultColWidth="9.140625" defaultRowHeight="12.75"/>
  <cols>
    <col min="1" max="1" width="1.8515625" style="252" hidden="1" customWidth="1"/>
    <col min="2" max="2" width="2.8515625" style="51" customWidth="1"/>
    <col min="3" max="3" width="4.140625" style="51" customWidth="1"/>
    <col min="4" max="4" width="59.00390625" style="267" customWidth="1"/>
    <col min="5" max="7" width="13.7109375" style="267" customWidth="1"/>
    <col min="8" max="8" width="19.28125" style="267" customWidth="1"/>
    <col min="9" max="9" width="17.57421875" style="267" customWidth="1"/>
    <col min="10" max="10" width="2.57421875" style="51" customWidth="1"/>
    <col min="11" max="11" width="15.140625" style="68" customWidth="1"/>
    <col min="12" max="12" width="18.421875" style="68" customWidth="1"/>
    <col min="13" max="30" width="9.140625" style="68" customWidth="1"/>
    <col min="31" max="16384" width="9.140625" style="252" customWidth="1"/>
  </cols>
  <sheetData>
    <row r="2" spans="2:10" s="68" customFormat="1" ht="12.75">
      <c r="B2" s="48"/>
      <c r="C2" s="49"/>
      <c r="D2" s="49"/>
      <c r="E2" s="49"/>
      <c r="F2" s="49"/>
      <c r="G2" s="49"/>
      <c r="H2" s="49"/>
      <c r="I2" s="49"/>
      <c r="J2" s="50"/>
    </row>
    <row r="3" spans="1:30" s="51" customFormat="1" ht="22.5" customHeight="1">
      <c r="A3" s="245"/>
      <c r="B3" s="52"/>
      <c r="C3" s="478" t="s">
        <v>67</v>
      </c>
      <c r="D3" s="479"/>
      <c r="E3" s="479"/>
      <c r="F3" s="479"/>
      <c r="G3" s="479"/>
      <c r="H3" s="479"/>
      <c r="I3" s="480"/>
      <c r="J3" s="246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s="51" customFormat="1" ht="12.75">
      <c r="A4" s="245"/>
      <c r="B4" s="52"/>
      <c r="C4" s="55"/>
      <c r="D4" s="55"/>
      <c r="E4" s="55"/>
      <c r="F4" s="55"/>
      <c r="G4" s="55"/>
      <c r="H4" s="55"/>
      <c r="I4" s="55"/>
      <c r="J4" s="53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10" ht="78.75">
      <c r="A5" s="247"/>
      <c r="B5" s="52"/>
      <c r="C5" s="476" t="s">
        <v>64</v>
      </c>
      <c r="D5" s="477"/>
      <c r="E5" s="248" t="s">
        <v>260</v>
      </c>
      <c r="F5" s="248" t="s">
        <v>261</v>
      </c>
      <c r="G5" s="249" t="s">
        <v>262</v>
      </c>
      <c r="H5" s="250" t="s">
        <v>231</v>
      </c>
      <c r="I5" s="251" t="s">
        <v>232</v>
      </c>
      <c r="J5" s="246"/>
    </row>
    <row r="6" spans="1:10" ht="21.75" customHeight="1">
      <c r="A6" s="247"/>
      <c r="B6" s="52"/>
      <c r="C6" s="253">
        <v>1</v>
      </c>
      <c r="D6" s="254" t="s">
        <v>68</v>
      </c>
      <c r="E6" s="179">
        <v>0</v>
      </c>
      <c r="F6" s="179">
        <v>0</v>
      </c>
      <c r="G6" s="255">
        <f>E6*0.9+F6*0.1</f>
        <v>0</v>
      </c>
      <c r="H6" s="256">
        <v>0.05</v>
      </c>
      <c r="I6" s="257">
        <v>0.05</v>
      </c>
      <c r="J6" s="246"/>
    </row>
    <row r="7" spans="1:10" ht="21.75" customHeight="1">
      <c r="A7" s="247"/>
      <c r="B7" s="52"/>
      <c r="C7" s="253">
        <f aca="true" t="shared" si="0" ref="C7:C20">C6+1</f>
        <v>2</v>
      </c>
      <c r="D7" s="254" t="s">
        <v>69</v>
      </c>
      <c r="E7" s="179">
        <v>0</v>
      </c>
      <c r="F7" s="179">
        <v>0</v>
      </c>
      <c r="G7" s="255">
        <f aca="true" t="shared" si="1" ref="G7:G20">E7*0.9+F7*0.1</f>
        <v>0</v>
      </c>
      <c r="H7" s="256">
        <v>0.08</v>
      </c>
      <c r="I7" s="257">
        <v>0.05</v>
      </c>
      <c r="J7" s="246"/>
    </row>
    <row r="8" spans="1:10" ht="21.75" customHeight="1">
      <c r="A8" s="247"/>
      <c r="B8" s="52"/>
      <c r="C8" s="253">
        <f t="shared" si="0"/>
        <v>3</v>
      </c>
      <c r="D8" s="254" t="s">
        <v>70</v>
      </c>
      <c r="E8" s="179">
        <v>0</v>
      </c>
      <c r="F8" s="179">
        <v>0</v>
      </c>
      <c r="G8" s="255">
        <f t="shared" si="1"/>
        <v>0</v>
      </c>
      <c r="H8" s="256">
        <v>0.05</v>
      </c>
      <c r="I8" s="257">
        <v>0.02</v>
      </c>
      <c r="J8" s="246"/>
    </row>
    <row r="9" spans="1:10" ht="21.75" customHeight="1">
      <c r="A9" s="247"/>
      <c r="B9" s="52"/>
      <c r="C9" s="253">
        <f t="shared" si="0"/>
        <v>4</v>
      </c>
      <c r="D9" s="254" t="s">
        <v>71</v>
      </c>
      <c r="E9" s="179">
        <v>0</v>
      </c>
      <c r="F9" s="179">
        <v>0</v>
      </c>
      <c r="G9" s="255">
        <f t="shared" si="1"/>
        <v>0</v>
      </c>
      <c r="H9" s="256">
        <v>0.05</v>
      </c>
      <c r="I9" s="257">
        <v>0.08</v>
      </c>
      <c r="J9" s="246"/>
    </row>
    <row r="10" spans="1:10" ht="21.75" customHeight="1">
      <c r="A10" s="247"/>
      <c r="B10" s="52"/>
      <c r="C10" s="253">
        <f t="shared" si="0"/>
        <v>5</v>
      </c>
      <c r="D10" s="254" t="s">
        <v>72</v>
      </c>
      <c r="E10" s="179">
        <v>0</v>
      </c>
      <c r="F10" s="179">
        <v>0</v>
      </c>
      <c r="G10" s="255">
        <f t="shared" si="1"/>
        <v>0</v>
      </c>
      <c r="H10" s="256">
        <v>0.05</v>
      </c>
      <c r="I10" s="257">
        <v>0.05</v>
      </c>
      <c r="J10" s="246"/>
    </row>
    <row r="11" spans="1:10" ht="21.75" customHeight="1">
      <c r="A11" s="247"/>
      <c r="B11" s="52"/>
      <c r="C11" s="253">
        <f t="shared" si="0"/>
        <v>6</v>
      </c>
      <c r="D11" s="254" t="s">
        <v>73</v>
      </c>
      <c r="E11" s="179">
        <v>0</v>
      </c>
      <c r="F11" s="179">
        <v>0</v>
      </c>
      <c r="G11" s="255">
        <f t="shared" si="1"/>
        <v>0</v>
      </c>
      <c r="H11" s="256">
        <v>0.05</v>
      </c>
      <c r="I11" s="257">
        <v>0.05</v>
      </c>
      <c r="J11" s="246"/>
    </row>
    <row r="12" spans="1:10" ht="21.75" customHeight="1">
      <c r="A12" s="247"/>
      <c r="B12" s="52"/>
      <c r="C12" s="253">
        <f t="shared" si="0"/>
        <v>7</v>
      </c>
      <c r="D12" s="254" t="s">
        <v>74</v>
      </c>
      <c r="E12" s="179">
        <v>0</v>
      </c>
      <c r="F12" s="179">
        <v>0</v>
      </c>
      <c r="G12" s="255">
        <f t="shared" si="1"/>
        <v>0</v>
      </c>
      <c r="H12" s="256">
        <v>0.05</v>
      </c>
      <c r="I12" s="257">
        <v>0.1</v>
      </c>
      <c r="J12" s="246"/>
    </row>
    <row r="13" spans="1:10" ht="21.75" customHeight="1">
      <c r="A13" s="247"/>
      <c r="B13" s="52"/>
      <c r="C13" s="253">
        <f t="shared" si="0"/>
        <v>8</v>
      </c>
      <c r="D13" s="254" t="s">
        <v>75</v>
      </c>
      <c r="E13" s="179">
        <v>0</v>
      </c>
      <c r="F13" s="179">
        <v>0</v>
      </c>
      <c r="G13" s="255">
        <f t="shared" si="1"/>
        <v>0</v>
      </c>
      <c r="H13" s="256">
        <v>0.05</v>
      </c>
      <c r="I13" s="257">
        <v>0.05</v>
      </c>
      <c r="J13" s="246"/>
    </row>
    <row r="14" spans="1:10" ht="21.75" customHeight="1">
      <c r="A14" s="247"/>
      <c r="B14" s="52"/>
      <c r="C14" s="253">
        <f t="shared" si="0"/>
        <v>9</v>
      </c>
      <c r="D14" s="254" t="s">
        <v>76</v>
      </c>
      <c r="E14" s="179">
        <v>0</v>
      </c>
      <c r="F14" s="179">
        <v>0</v>
      </c>
      <c r="G14" s="255">
        <f t="shared" si="1"/>
        <v>0</v>
      </c>
      <c r="H14" s="256">
        <v>0.05</v>
      </c>
      <c r="I14" s="257">
        <v>0.1</v>
      </c>
      <c r="J14" s="246"/>
    </row>
    <row r="15" spans="1:10" ht="21.75" customHeight="1">
      <c r="A15" s="247"/>
      <c r="B15" s="52"/>
      <c r="C15" s="253">
        <f t="shared" si="0"/>
        <v>10</v>
      </c>
      <c r="D15" s="254" t="s">
        <v>77</v>
      </c>
      <c r="E15" s="179">
        <v>0</v>
      </c>
      <c r="F15" s="179">
        <v>0</v>
      </c>
      <c r="G15" s="255">
        <f t="shared" si="1"/>
        <v>0</v>
      </c>
      <c r="H15" s="256">
        <v>0.05</v>
      </c>
      <c r="I15" s="257">
        <v>0.25</v>
      </c>
      <c r="J15" s="246"/>
    </row>
    <row r="16" spans="1:10" ht="21.75" customHeight="1">
      <c r="A16" s="247"/>
      <c r="B16" s="52"/>
      <c r="C16" s="253">
        <f t="shared" si="0"/>
        <v>11</v>
      </c>
      <c r="D16" s="254" t="s">
        <v>78</v>
      </c>
      <c r="E16" s="179">
        <v>0</v>
      </c>
      <c r="F16" s="179">
        <v>0</v>
      </c>
      <c r="G16" s="255">
        <f t="shared" si="1"/>
        <v>0</v>
      </c>
      <c r="H16" s="256">
        <v>0.24</v>
      </c>
      <c r="I16" s="257">
        <v>0.05</v>
      </c>
      <c r="J16" s="246"/>
    </row>
    <row r="17" spans="1:11" ht="21.75" customHeight="1">
      <c r="A17" s="247"/>
      <c r="B17" s="52"/>
      <c r="C17" s="253">
        <f t="shared" si="0"/>
        <v>12</v>
      </c>
      <c r="D17" s="254" t="s">
        <v>79</v>
      </c>
      <c r="E17" s="179">
        <v>0</v>
      </c>
      <c r="F17" s="179">
        <v>0</v>
      </c>
      <c r="G17" s="255">
        <f t="shared" si="1"/>
        <v>0</v>
      </c>
      <c r="H17" s="256">
        <v>0.08</v>
      </c>
      <c r="I17" s="257">
        <v>0.05</v>
      </c>
      <c r="J17" s="246"/>
      <c r="K17" s="258"/>
    </row>
    <row r="18" spans="1:10" ht="21.75" customHeight="1">
      <c r="A18" s="247"/>
      <c r="B18" s="52"/>
      <c r="C18" s="253">
        <f t="shared" si="0"/>
        <v>13</v>
      </c>
      <c r="D18" s="254" t="s">
        <v>80</v>
      </c>
      <c r="E18" s="179">
        <v>0</v>
      </c>
      <c r="F18" s="179">
        <v>0</v>
      </c>
      <c r="G18" s="255">
        <f t="shared" si="1"/>
        <v>0</v>
      </c>
      <c r="H18" s="256">
        <v>0.05</v>
      </c>
      <c r="I18" s="257">
        <v>0.03</v>
      </c>
      <c r="J18" s="246"/>
    </row>
    <row r="19" spans="1:10" ht="21.75" customHeight="1">
      <c r="A19" s="247"/>
      <c r="B19" s="52"/>
      <c r="C19" s="253">
        <f t="shared" si="0"/>
        <v>14</v>
      </c>
      <c r="D19" s="254" t="s">
        <v>81</v>
      </c>
      <c r="E19" s="179">
        <v>0</v>
      </c>
      <c r="F19" s="179">
        <v>0</v>
      </c>
      <c r="G19" s="255">
        <f t="shared" si="1"/>
        <v>0</v>
      </c>
      <c r="H19" s="256">
        <v>0.05</v>
      </c>
      <c r="I19" s="257">
        <v>0.02</v>
      </c>
      <c r="J19" s="246"/>
    </row>
    <row r="20" spans="1:10" ht="21.75" customHeight="1">
      <c r="A20" s="247"/>
      <c r="B20" s="52"/>
      <c r="C20" s="253">
        <f t="shared" si="0"/>
        <v>15</v>
      </c>
      <c r="D20" s="254" t="s">
        <v>82</v>
      </c>
      <c r="E20" s="179">
        <v>0</v>
      </c>
      <c r="F20" s="179">
        <v>0</v>
      </c>
      <c r="G20" s="255">
        <f t="shared" si="1"/>
        <v>0</v>
      </c>
      <c r="H20" s="256">
        <v>0.05</v>
      </c>
      <c r="I20" s="257">
        <v>0.05</v>
      </c>
      <c r="J20" s="246"/>
    </row>
    <row r="21" spans="1:12" ht="21.75" customHeight="1">
      <c r="A21" s="247"/>
      <c r="B21" s="52"/>
      <c r="C21" s="481" t="s">
        <v>195</v>
      </c>
      <c r="D21" s="482"/>
      <c r="E21" s="483"/>
      <c r="F21" s="259"/>
      <c r="G21" s="259"/>
      <c r="H21" s="260">
        <f>SUMPRODUCT($G$6:$G$20,H6:H20)</f>
        <v>0</v>
      </c>
      <c r="I21" s="260">
        <f>SUMPRODUCT($G$6:$G$20,I6:I20)</f>
        <v>0</v>
      </c>
      <c r="J21" s="53"/>
      <c r="L21" s="258"/>
    </row>
    <row r="22" spans="1:13" ht="15">
      <c r="A22" s="247"/>
      <c r="B22" s="52"/>
      <c r="C22" s="55"/>
      <c r="D22" s="55"/>
      <c r="E22" s="55"/>
      <c r="F22" s="55"/>
      <c r="G22" s="55"/>
      <c r="H22" s="55"/>
      <c r="I22" s="55"/>
      <c r="J22" s="53"/>
      <c r="M22" s="261"/>
    </row>
    <row r="23" spans="1:10" ht="34.5">
      <c r="A23" s="247"/>
      <c r="B23" s="52"/>
      <c r="C23" s="55"/>
      <c r="D23" s="262" t="s">
        <v>226</v>
      </c>
      <c r="E23" s="487">
        <v>1</v>
      </c>
      <c r="F23" s="488"/>
      <c r="G23" s="488"/>
      <c r="H23" s="488"/>
      <c r="I23" s="489"/>
      <c r="J23" s="246"/>
    </row>
    <row r="24" spans="1:10" ht="15.75">
      <c r="A24" s="247"/>
      <c r="B24" s="52"/>
      <c r="C24" s="55"/>
      <c r="D24" s="263"/>
      <c r="E24" s="264"/>
      <c r="F24" s="264"/>
      <c r="G24" s="264"/>
      <c r="H24" s="264"/>
      <c r="I24" s="264"/>
      <c r="J24" s="246"/>
    </row>
    <row r="25" spans="1:10" ht="15">
      <c r="A25" s="247"/>
      <c r="B25" s="52"/>
      <c r="C25" s="53"/>
      <c r="D25" s="484" t="s">
        <v>66</v>
      </c>
      <c r="E25" s="485"/>
      <c r="F25" s="485"/>
      <c r="G25" s="485"/>
      <c r="H25" s="485"/>
      <c r="I25" s="486"/>
      <c r="J25" s="246"/>
    </row>
    <row r="26" spans="1:30" s="266" customFormat="1" ht="15">
      <c r="A26" s="265"/>
      <c r="B26" s="62"/>
      <c r="C26" s="64"/>
      <c r="D26" s="63"/>
      <c r="E26" s="63"/>
      <c r="F26" s="63"/>
      <c r="G26" s="63"/>
      <c r="H26" s="63"/>
      <c r="I26" s="63"/>
      <c r="J26" s="65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</sheetData>
  <sheetProtection password="BF38" sheet="1" objects="1" scenarios="1" selectLockedCells="1"/>
  <mergeCells count="5">
    <mergeCell ref="C5:D5"/>
    <mergeCell ref="C3:I3"/>
    <mergeCell ref="C21:E21"/>
    <mergeCell ref="D25:I25"/>
    <mergeCell ref="E23:I23"/>
  </mergeCells>
  <dataValidations count="1">
    <dataValidation type="decimal" allowBlank="1" showInputMessage="1" showErrorMessage="1" promptTitle="Value between 1 and 5" sqref="E23">
      <formula1>1</formula1>
      <formula2>5</formula2>
    </dataValidation>
  </dataValidations>
  <printOptions/>
  <pageMargins left="0.5511811023622047" right="0.5511811023622047" top="0.5511811023622047" bottom="0.7086614173228347" header="0.2362204724409449" footer="0.31496062992125984"/>
  <pageSetup fitToHeight="1" fitToWidth="1" horizontalDpi="600" verticalDpi="600" orientation="landscape" paperSize="9" scale="88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AB22"/>
  <sheetViews>
    <sheetView zoomScalePageLayoutView="0" workbookViewId="0" topLeftCell="B4">
      <selection activeCell="F6" sqref="F6"/>
    </sheetView>
  </sheetViews>
  <sheetFormatPr defaultColWidth="9.140625" defaultRowHeight="12.75"/>
  <cols>
    <col min="1" max="1" width="1.8515625" style="252" hidden="1" customWidth="1"/>
    <col min="2" max="2" width="2.8515625" style="51" customWidth="1"/>
    <col min="3" max="3" width="4.140625" style="51" customWidth="1"/>
    <col min="4" max="4" width="59.00390625" style="267" customWidth="1"/>
    <col min="5" max="5" width="26.00390625" style="267" customWidth="1"/>
    <col min="6" max="6" width="13.421875" style="267" customWidth="1"/>
    <col min="7" max="7" width="13.421875" style="267" bestFit="1" customWidth="1"/>
    <col min="8" max="8" width="2.57421875" style="51" customWidth="1"/>
    <col min="9" max="9" width="15.140625" style="68" customWidth="1"/>
    <col min="10" max="10" width="18.421875" style="68" customWidth="1"/>
    <col min="11" max="28" width="9.140625" style="68" customWidth="1"/>
    <col min="29" max="16384" width="9.140625" style="252" customWidth="1"/>
  </cols>
  <sheetData>
    <row r="2" spans="2:8" s="68" customFormat="1" ht="12.75">
      <c r="B2" s="48"/>
      <c r="C2" s="49"/>
      <c r="D2" s="49"/>
      <c r="E2" s="49"/>
      <c r="F2" s="49"/>
      <c r="G2" s="49"/>
      <c r="H2" s="50"/>
    </row>
    <row r="3" spans="1:28" s="51" customFormat="1" ht="22.5" customHeight="1">
      <c r="A3" s="245"/>
      <c r="B3" s="52"/>
      <c r="C3" s="490" t="s">
        <v>267</v>
      </c>
      <c r="D3" s="491"/>
      <c r="E3" s="491"/>
      <c r="F3" s="491"/>
      <c r="G3" s="492"/>
      <c r="H3" s="246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s="51" customFormat="1" ht="12.75">
      <c r="A4" s="245"/>
      <c r="B4" s="52"/>
      <c r="C4" s="55"/>
      <c r="D4" s="55"/>
      <c r="E4" s="55"/>
      <c r="F4" s="55"/>
      <c r="G4" s="55"/>
      <c r="H4" s="53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9" ht="63">
      <c r="A5" s="247"/>
      <c r="B5" s="52"/>
      <c r="C5" s="476" t="s">
        <v>64</v>
      </c>
      <c r="D5" s="477"/>
      <c r="E5" s="248" t="s">
        <v>276</v>
      </c>
      <c r="F5" s="248" t="s">
        <v>368</v>
      </c>
      <c r="G5" s="248" t="s">
        <v>366</v>
      </c>
      <c r="H5" s="246"/>
      <c r="I5" s="268"/>
    </row>
    <row r="6" spans="1:8" ht="21.75" customHeight="1">
      <c r="A6" s="247"/>
      <c r="B6" s="52"/>
      <c r="C6" s="253">
        <v>1</v>
      </c>
      <c r="D6" s="254" t="s">
        <v>68</v>
      </c>
      <c r="E6" s="255">
        <f>Profiles!E6</f>
        <v>0</v>
      </c>
      <c r="F6" s="178">
        <v>0</v>
      </c>
      <c r="G6" s="269">
        <f>F6</f>
        <v>0</v>
      </c>
      <c r="H6" s="246"/>
    </row>
    <row r="7" spans="1:8" ht="21.75" customHeight="1">
      <c r="A7" s="247"/>
      <c r="B7" s="52"/>
      <c r="C7" s="253">
        <f aca="true" t="shared" si="0" ref="C7:C20">C6+1</f>
        <v>2</v>
      </c>
      <c r="D7" s="254" t="s">
        <v>69</v>
      </c>
      <c r="E7" s="255">
        <f>Profiles!E7</f>
        <v>0</v>
      </c>
      <c r="F7" s="178">
        <v>0</v>
      </c>
      <c r="G7" s="269">
        <f aca="true" t="shared" si="1" ref="G7:G20">F7</f>
        <v>0</v>
      </c>
      <c r="H7" s="246"/>
    </row>
    <row r="8" spans="1:8" ht="21.75" customHeight="1">
      <c r="A8" s="247"/>
      <c r="B8" s="52"/>
      <c r="C8" s="253">
        <f t="shared" si="0"/>
        <v>3</v>
      </c>
      <c r="D8" s="254" t="s">
        <v>70</v>
      </c>
      <c r="E8" s="255">
        <f>Profiles!E8</f>
        <v>0</v>
      </c>
      <c r="F8" s="178">
        <v>0</v>
      </c>
      <c r="G8" s="269">
        <f t="shared" si="1"/>
        <v>0</v>
      </c>
      <c r="H8" s="246"/>
    </row>
    <row r="9" spans="1:8" ht="21.75" customHeight="1">
      <c r="A9" s="247"/>
      <c r="B9" s="52"/>
      <c r="C9" s="253">
        <f t="shared" si="0"/>
        <v>4</v>
      </c>
      <c r="D9" s="254" t="s">
        <v>71</v>
      </c>
      <c r="E9" s="255">
        <f>Profiles!E9</f>
        <v>0</v>
      </c>
      <c r="F9" s="178">
        <v>0</v>
      </c>
      <c r="G9" s="269">
        <f t="shared" si="1"/>
        <v>0</v>
      </c>
      <c r="H9" s="246"/>
    </row>
    <row r="10" spans="1:8" ht="21.75" customHeight="1">
      <c r="A10" s="247"/>
      <c r="B10" s="52"/>
      <c r="C10" s="253">
        <f t="shared" si="0"/>
        <v>5</v>
      </c>
      <c r="D10" s="254" t="s">
        <v>72</v>
      </c>
      <c r="E10" s="255">
        <f>Profiles!E10</f>
        <v>0</v>
      </c>
      <c r="F10" s="178">
        <v>0</v>
      </c>
      <c r="G10" s="269">
        <f t="shared" si="1"/>
        <v>0</v>
      </c>
      <c r="H10" s="246"/>
    </row>
    <row r="11" spans="1:8" ht="21.75" customHeight="1">
      <c r="A11" s="247"/>
      <c r="B11" s="52"/>
      <c r="C11" s="253">
        <f t="shared" si="0"/>
        <v>6</v>
      </c>
      <c r="D11" s="254" t="s">
        <v>73</v>
      </c>
      <c r="E11" s="255">
        <f>Profiles!E11</f>
        <v>0</v>
      </c>
      <c r="F11" s="178">
        <v>0</v>
      </c>
      <c r="G11" s="269">
        <f t="shared" si="1"/>
        <v>0</v>
      </c>
      <c r="H11" s="246"/>
    </row>
    <row r="12" spans="1:8" ht="21.75" customHeight="1">
      <c r="A12" s="247"/>
      <c r="B12" s="52"/>
      <c r="C12" s="253">
        <f t="shared" si="0"/>
        <v>7</v>
      </c>
      <c r="D12" s="254" t="s">
        <v>74</v>
      </c>
      <c r="E12" s="255">
        <f>Profiles!E12</f>
        <v>0</v>
      </c>
      <c r="F12" s="178">
        <v>0</v>
      </c>
      <c r="G12" s="269">
        <f t="shared" si="1"/>
        <v>0</v>
      </c>
      <c r="H12" s="246"/>
    </row>
    <row r="13" spans="1:8" ht="21.75" customHeight="1">
      <c r="A13" s="247"/>
      <c r="B13" s="52"/>
      <c r="C13" s="253">
        <f t="shared" si="0"/>
        <v>8</v>
      </c>
      <c r="D13" s="254" t="s">
        <v>75</v>
      </c>
      <c r="E13" s="255">
        <f>Profiles!E13</f>
        <v>0</v>
      </c>
      <c r="F13" s="178">
        <v>0</v>
      </c>
      <c r="G13" s="269">
        <f t="shared" si="1"/>
        <v>0</v>
      </c>
      <c r="H13" s="246"/>
    </row>
    <row r="14" spans="1:8" ht="21.75" customHeight="1">
      <c r="A14" s="247"/>
      <c r="B14" s="52"/>
      <c r="C14" s="253">
        <f t="shared" si="0"/>
        <v>9</v>
      </c>
      <c r="D14" s="254" t="s">
        <v>76</v>
      </c>
      <c r="E14" s="255">
        <f>Profiles!E14</f>
        <v>0</v>
      </c>
      <c r="F14" s="178">
        <v>0</v>
      </c>
      <c r="G14" s="269">
        <f t="shared" si="1"/>
        <v>0</v>
      </c>
      <c r="H14" s="246"/>
    </row>
    <row r="15" spans="1:8" ht="21.75" customHeight="1">
      <c r="A15" s="247"/>
      <c r="B15" s="52"/>
      <c r="C15" s="253">
        <f t="shared" si="0"/>
        <v>10</v>
      </c>
      <c r="D15" s="254" t="s">
        <v>77</v>
      </c>
      <c r="E15" s="255">
        <f>Profiles!E15</f>
        <v>0</v>
      </c>
      <c r="F15" s="178">
        <v>0</v>
      </c>
      <c r="G15" s="269">
        <f t="shared" si="1"/>
        <v>0</v>
      </c>
      <c r="H15" s="246"/>
    </row>
    <row r="16" spans="1:8" ht="21.75" customHeight="1">
      <c r="A16" s="247"/>
      <c r="B16" s="52"/>
      <c r="C16" s="253">
        <f t="shared" si="0"/>
        <v>11</v>
      </c>
      <c r="D16" s="254" t="s">
        <v>78</v>
      </c>
      <c r="E16" s="255">
        <f>Profiles!E16</f>
        <v>0</v>
      </c>
      <c r="F16" s="178">
        <v>0</v>
      </c>
      <c r="G16" s="269">
        <f t="shared" si="1"/>
        <v>0</v>
      </c>
      <c r="H16" s="246"/>
    </row>
    <row r="17" spans="1:8" ht="21.75" customHeight="1">
      <c r="A17" s="247"/>
      <c r="B17" s="52"/>
      <c r="C17" s="253">
        <f t="shared" si="0"/>
        <v>12</v>
      </c>
      <c r="D17" s="254" t="s">
        <v>79</v>
      </c>
      <c r="E17" s="255">
        <f>Profiles!E17</f>
        <v>0</v>
      </c>
      <c r="F17" s="178">
        <v>0</v>
      </c>
      <c r="G17" s="269">
        <f t="shared" si="1"/>
        <v>0</v>
      </c>
      <c r="H17" s="246"/>
    </row>
    <row r="18" spans="1:8" ht="21.75" customHeight="1">
      <c r="A18" s="247"/>
      <c r="B18" s="52"/>
      <c r="C18" s="253">
        <f t="shared" si="0"/>
        <v>13</v>
      </c>
      <c r="D18" s="254" t="s">
        <v>80</v>
      </c>
      <c r="E18" s="255">
        <f>Profiles!E18</f>
        <v>0</v>
      </c>
      <c r="F18" s="178">
        <v>0</v>
      </c>
      <c r="G18" s="269">
        <f t="shared" si="1"/>
        <v>0</v>
      </c>
      <c r="H18" s="246"/>
    </row>
    <row r="19" spans="1:8" ht="21.75" customHeight="1">
      <c r="A19" s="247"/>
      <c r="B19" s="52"/>
      <c r="C19" s="253">
        <f t="shared" si="0"/>
        <v>14</v>
      </c>
      <c r="D19" s="254" t="s">
        <v>81</v>
      </c>
      <c r="E19" s="255">
        <f>Profiles!E19</f>
        <v>0</v>
      </c>
      <c r="F19" s="178">
        <v>0</v>
      </c>
      <c r="G19" s="269">
        <f t="shared" si="1"/>
        <v>0</v>
      </c>
      <c r="H19" s="246"/>
    </row>
    <row r="20" spans="1:8" ht="21.75" customHeight="1">
      <c r="A20" s="247"/>
      <c r="B20" s="52"/>
      <c r="C20" s="253">
        <f t="shared" si="0"/>
        <v>15</v>
      </c>
      <c r="D20" s="254" t="s">
        <v>82</v>
      </c>
      <c r="E20" s="255">
        <f>Profiles!E20</f>
        <v>0</v>
      </c>
      <c r="F20" s="178">
        <v>0</v>
      </c>
      <c r="G20" s="269">
        <f t="shared" si="1"/>
        <v>0</v>
      </c>
      <c r="H20" s="246"/>
    </row>
    <row r="21" spans="1:10" ht="21.75" customHeight="1">
      <c r="A21" s="247"/>
      <c r="B21" s="52"/>
      <c r="C21" s="481" t="s">
        <v>266</v>
      </c>
      <c r="D21" s="482"/>
      <c r="E21" s="483"/>
      <c r="F21" s="259"/>
      <c r="G21" s="270">
        <f>+SUMPRODUCT(E6:E20,G6:G20)</f>
        <v>0</v>
      </c>
      <c r="H21" s="53"/>
      <c r="J21" s="258"/>
    </row>
    <row r="22" spans="1:28" s="266" customFormat="1" ht="15">
      <c r="A22" s="265"/>
      <c r="B22" s="62"/>
      <c r="C22" s="64"/>
      <c r="D22" s="63"/>
      <c r="E22" s="63"/>
      <c r="F22" s="63"/>
      <c r="G22" s="63"/>
      <c r="H22" s="65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</sheetData>
  <sheetProtection password="BF38" sheet="1" objects="1" scenarios="1" selectLockedCells="1"/>
  <mergeCells count="3">
    <mergeCell ref="C5:D5"/>
    <mergeCell ref="C3:G3"/>
    <mergeCell ref="C21:E21"/>
  </mergeCells>
  <printOptions/>
  <pageMargins left="0.5511811023622047" right="0.5511811023622047" top="0.5511811023622047" bottom="0.7086614173228347" header="0.2362204724409449" footer="0.31496062992125984"/>
  <pageSetup fitToHeight="1" fitToWidth="1" horizontalDpi="600" verticalDpi="600" orientation="landscape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X22"/>
  <sheetViews>
    <sheetView zoomScalePageLayoutView="0" workbookViewId="0" topLeftCell="B1">
      <selection activeCell="F6" sqref="F6"/>
    </sheetView>
  </sheetViews>
  <sheetFormatPr defaultColWidth="9.140625" defaultRowHeight="12.75"/>
  <cols>
    <col min="1" max="1" width="1.8515625" style="252" hidden="1" customWidth="1"/>
    <col min="2" max="2" width="2.8515625" style="51" customWidth="1"/>
    <col min="3" max="3" width="4.140625" style="51" customWidth="1"/>
    <col min="4" max="4" width="59.00390625" style="267" customWidth="1"/>
    <col min="5" max="5" width="26.00390625" style="267" customWidth="1"/>
    <col min="6" max="6" width="13.421875" style="267" customWidth="1"/>
    <col min="7" max="7" width="13.421875" style="51" customWidth="1"/>
    <col min="8" max="9" width="13.421875" style="68" customWidth="1"/>
    <col min="10" max="10" width="2.57421875" style="68" customWidth="1"/>
    <col min="11" max="24" width="9.140625" style="68" customWidth="1"/>
    <col min="25" max="16384" width="9.140625" style="252" customWidth="1"/>
  </cols>
  <sheetData>
    <row r="2" spans="2:10" s="68" customFormat="1" ht="12.75">
      <c r="B2" s="271"/>
      <c r="C2" s="272"/>
      <c r="D2" s="272"/>
      <c r="E2" s="272"/>
      <c r="F2" s="272"/>
      <c r="G2" s="272"/>
      <c r="H2" s="273"/>
      <c r="I2" s="273"/>
      <c r="J2" s="274"/>
    </row>
    <row r="3" spans="1:24" s="51" customFormat="1" ht="22.5" customHeight="1">
      <c r="A3" s="245"/>
      <c r="B3" s="52"/>
      <c r="C3" s="490" t="s">
        <v>268</v>
      </c>
      <c r="D3" s="491"/>
      <c r="E3" s="491"/>
      <c r="F3" s="491"/>
      <c r="G3" s="491"/>
      <c r="H3" s="491"/>
      <c r="I3" s="492"/>
      <c r="J3" s="275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s="51" customFormat="1" ht="12.75">
      <c r="A4" s="245"/>
      <c r="B4" s="52"/>
      <c r="C4" s="55"/>
      <c r="D4" s="55"/>
      <c r="E4" s="55"/>
      <c r="F4" s="55"/>
      <c r="G4" s="55"/>
      <c r="H4" s="276"/>
      <c r="I4" s="276"/>
      <c r="J4" s="275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10" ht="63">
      <c r="A5" s="247"/>
      <c r="B5" s="52"/>
      <c r="C5" s="476" t="s">
        <v>64</v>
      </c>
      <c r="D5" s="477"/>
      <c r="E5" s="248" t="s">
        <v>276</v>
      </c>
      <c r="F5" s="248" t="s">
        <v>369</v>
      </c>
      <c r="G5" s="248" t="s">
        <v>370</v>
      </c>
      <c r="H5" s="248" t="s">
        <v>371</v>
      </c>
      <c r="I5" s="248" t="s">
        <v>366</v>
      </c>
      <c r="J5" s="275"/>
    </row>
    <row r="6" spans="1:10" ht="21.75" customHeight="1">
      <c r="A6" s="247"/>
      <c r="B6" s="52"/>
      <c r="C6" s="253">
        <v>1</v>
      </c>
      <c r="D6" s="254" t="s">
        <v>68</v>
      </c>
      <c r="E6" s="255">
        <f>Profiles!E6</f>
        <v>0</v>
      </c>
      <c r="F6" s="178">
        <v>0</v>
      </c>
      <c r="G6" s="178">
        <v>0</v>
      </c>
      <c r="H6" s="178">
        <v>0</v>
      </c>
      <c r="I6" s="269">
        <f>F6+G6+H6</f>
        <v>0</v>
      </c>
      <c r="J6" s="275"/>
    </row>
    <row r="7" spans="1:10" ht="21.75" customHeight="1">
      <c r="A7" s="247"/>
      <c r="B7" s="52"/>
      <c r="C7" s="253">
        <f aca="true" t="shared" si="0" ref="C7:C20">C6+1</f>
        <v>2</v>
      </c>
      <c r="D7" s="254" t="s">
        <v>69</v>
      </c>
      <c r="E7" s="255">
        <f>Profiles!E7</f>
        <v>0</v>
      </c>
      <c r="F7" s="178">
        <v>0</v>
      </c>
      <c r="G7" s="178">
        <v>0</v>
      </c>
      <c r="H7" s="178">
        <v>0</v>
      </c>
      <c r="I7" s="269">
        <f aca="true" t="shared" si="1" ref="I7:I20">F7+G7+H7</f>
        <v>0</v>
      </c>
      <c r="J7" s="275"/>
    </row>
    <row r="8" spans="1:10" ht="21.75" customHeight="1">
      <c r="A8" s="247"/>
      <c r="B8" s="52"/>
      <c r="C8" s="253">
        <f t="shared" si="0"/>
        <v>3</v>
      </c>
      <c r="D8" s="254" t="s">
        <v>70</v>
      </c>
      <c r="E8" s="255">
        <f>Profiles!E8</f>
        <v>0</v>
      </c>
      <c r="F8" s="178">
        <v>0</v>
      </c>
      <c r="G8" s="178">
        <v>0</v>
      </c>
      <c r="H8" s="178">
        <v>0</v>
      </c>
      <c r="I8" s="269">
        <f t="shared" si="1"/>
        <v>0</v>
      </c>
      <c r="J8" s="275"/>
    </row>
    <row r="9" spans="1:10" ht="21.75" customHeight="1">
      <c r="A9" s="247"/>
      <c r="B9" s="52"/>
      <c r="C9" s="253">
        <f t="shared" si="0"/>
        <v>4</v>
      </c>
      <c r="D9" s="254" t="s">
        <v>71</v>
      </c>
      <c r="E9" s="255">
        <f>Profiles!E9</f>
        <v>0</v>
      </c>
      <c r="F9" s="178">
        <v>0</v>
      </c>
      <c r="G9" s="178">
        <v>0</v>
      </c>
      <c r="H9" s="178">
        <v>0</v>
      </c>
      <c r="I9" s="269">
        <f t="shared" si="1"/>
        <v>0</v>
      </c>
      <c r="J9" s="275"/>
    </row>
    <row r="10" spans="1:10" ht="21.75" customHeight="1">
      <c r="A10" s="247"/>
      <c r="B10" s="52"/>
      <c r="C10" s="253">
        <f t="shared" si="0"/>
        <v>5</v>
      </c>
      <c r="D10" s="254" t="s">
        <v>72</v>
      </c>
      <c r="E10" s="255">
        <f>Profiles!E10</f>
        <v>0</v>
      </c>
      <c r="F10" s="178">
        <v>0</v>
      </c>
      <c r="G10" s="178">
        <v>0</v>
      </c>
      <c r="H10" s="178">
        <v>0</v>
      </c>
      <c r="I10" s="269">
        <f t="shared" si="1"/>
        <v>0</v>
      </c>
      <c r="J10" s="275"/>
    </row>
    <row r="11" spans="1:10" ht="21.75" customHeight="1">
      <c r="A11" s="247"/>
      <c r="B11" s="52"/>
      <c r="C11" s="253">
        <f t="shared" si="0"/>
        <v>6</v>
      </c>
      <c r="D11" s="254" t="s">
        <v>73</v>
      </c>
      <c r="E11" s="255">
        <f>Profiles!E11</f>
        <v>0</v>
      </c>
      <c r="F11" s="178">
        <v>0</v>
      </c>
      <c r="G11" s="178">
        <v>0</v>
      </c>
      <c r="H11" s="178">
        <v>0</v>
      </c>
      <c r="I11" s="269">
        <f t="shared" si="1"/>
        <v>0</v>
      </c>
      <c r="J11" s="275"/>
    </row>
    <row r="12" spans="1:10" ht="21.75" customHeight="1">
      <c r="A12" s="247"/>
      <c r="B12" s="52"/>
      <c r="C12" s="253">
        <f t="shared" si="0"/>
        <v>7</v>
      </c>
      <c r="D12" s="254" t="s">
        <v>74</v>
      </c>
      <c r="E12" s="255">
        <f>Profiles!E12</f>
        <v>0</v>
      </c>
      <c r="F12" s="178">
        <v>0</v>
      </c>
      <c r="G12" s="178">
        <v>0</v>
      </c>
      <c r="H12" s="178">
        <v>0</v>
      </c>
      <c r="I12" s="269">
        <f t="shared" si="1"/>
        <v>0</v>
      </c>
      <c r="J12" s="275"/>
    </row>
    <row r="13" spans="1:10" ht="21.75" customHeight="1">
      <c r="A13" s="247"/>
      <c r="B13" s="52"/>
      <c r="C13" s="253">
        <f t="shared" si="0"/>
        <v>8</v>
      </c>
      <c r="D13" s="254" t="s">
        <v>75</v>
      </c>
      <c r="E13" s="255">
        <f>Profiles!E13</f>
        <v>0</v>
      </c>
      <c r="F13" s="178">
        <v>0</v>
      </c>
      <c r="G13" s="178">
        <v>0</v>
      </c>
      <c r="H13" s="178">
        <v>0</v>
      </c>
      <c r="I13" s="269">
        <f t="shared" si="1"/>
        <v>0</v>
      </c>
      <c r="J13" s="275"/>
    </row>
    <row r="14" spans="1:10" ht="21.75" customHeight="1">
      <c r="A14" s="247"/>
      <c r="B14" s="52"/>
      <c r="C14" s="253">
        <f t="shared" si="0"/>
        <v>9</v>
      </c>
      <c r="D14" s="254" t="s">
        <v>76</v>
      </c>
      <c r="E14" s="255">
        <f>Profiles!E14</f>
        <v>0</v>
      </c>
      <c r="F14" s="178">
        <v>0</v>
      </c>
      <c r="G14" s="178">
        <v>0</v>
      </c>
      <c r="H14" s="178">
        <v>0</v>
      </c>
      <c r="I14" s="269">
        <f t="shared" si="1"/>
        <v>0</v>
      </c>
      <c r="J14" s="275"/>
    </row>
    <row r="15" spans="1:10" ht="21.75" customHeight="1">
      <c r="A15" s="247"/>
      <c r="B15" s="52"/>
      <c r="C15" s="253">
        <f t="shared" si="0"/>
        <v>10</v>
      </c>
      <c r="D15" s="254" t="s">
        <v>77</v>
      </c>
      <c r="E15" s="255">
        <f>Profiles!E15</f>
        <v>0</v>
      </c>
      <c r="F15" s="178">
        <v>0</v>
      </c>
      <c r="G15" s="178">
        <v>0</v>
      </c>
      <c r="H15" s="178">
        <v>0</v>
      </c>
      <c r="I15" s="269">
        <f t="shared" si="1"/>
        <v>0</v>
      </c>
      <c r="J15" s="275"/>
    </row>
    <row r="16" spans="1:10" ht="21.75" customHeight="1">
      <c r="A16" s="247"/>
      <c r="B16" s="52"/>
      <c r="C16" s="253">
        <f t="shared" si="0"/>
        <v>11</v>
      </c>
      <c r="D16" s="254" t="s">
        <v>78</v>
      </c>
      <c r="E16" s="255">
        <f>Profiles!E16</f>
        <v>0</v>
      </c>
      <c r="F16" s="178">
        <v>0</v>
      </c>
      <c r="G16" s="178">
        <v>0</v>
      </c>
      <c r="H16" s="178">
        <v>0</v>
      </c>
      <c r="I16" s="269">
        <f t="shared" si="1"/>
        <v>0</v>
      </c>
      <c r="J16" s="275"/>
    </row>
    <row r="17" spans="1:10" ht="21.75" customHeight="1">
      <c r="A17" s="247"/>
      <c r="B17" s="52"/>
      <c r="C17" s="253">
        <f t="shared" si="0"/>
        <v>12</v>
      </c>
      <c r="D17" s="254" t="s">
        <v>79</v>
      </c>
      <c r="E17" s="255">
        <f>Profiles!E17</f>
        <v>0</v>
      </c>
      <c r="F17" s="178">
        <v>0</v>
      </c>
      <c r="G17" s="178">
        <v>0</v>
      </c>
      <c r="H17" s="178">
        <v>0</v>
      </c>
      <c r="I17" s="269">
        <f t="shared" si="1"/>
        <v>0</v>
      </c>
      <c r="J17" s="275"/>
    </row>
    <row r="18" spans="1:10" ht="21.75" customHeight="1">
      <c r="A18" s="247"/>
      <c r="B18" s="52"/>
      <c r="C18" s="253">
        <f t="shared" si="0"/>
        <v>13</v>
      </c>
      <c r="D18" s="254" t="s">
        <v>80</v>
      </c>
      <c r="E18" s="255">
        <f>Profiles!E18</f>
        <v>0</v>
      </c>
      <c r="F18" s="178">
        <v>0</v>
      </c>
      <c r="G18" s="178">
        <v>0</v>
      </c>
      <c r="H18" s="178">
        <v>0</v>
      </c>
      <c r="I18" s="269">
        <f t="shared" si="1"/>
        <v>0</v>
      </c>
      <c r="J18" s="275"/>
    </row>
    <row r="19" spans="1:10" ht="21.75" customHeight="1">
      <c r="A19" s="247"/>
      <c r="B19" s="52"/>
      <c r="C19" s="253">
        <f t="shared" si="0"/>
        <v>14</v>
      </c>
      <c r="D19" s="254" t="s">
        <v>81</v>
      </c>
      <c r="E19" s="255">
        <f>Profiles!E19</f>
        <v>0</v>
      </c>
      <c r="F19" s="178">
        <v>0</v>
      </c>
      <c r="G19" s="178">
        <v>0</v>
      </c>
      <c r="H19" s="178">
        <v>0</v>
      </c>
      <c r="I19" s="269">
        <f t="shared" si="1"/>
        <v>0</v>
      </c>
      <c r="J19" s="275"/>
    </row>
    <row r="20" spans="1:10" ht="21.75" customHeight="1">
      <c r="A20" s="247"/>
      <c r="B20" s="52"/>
      <c r="C20" s="253">
        <f t="shared" si="0"/>
        <v>15</v>
      </c>
      <c r="D20" s="254" t="s">
        <v>82</v>
      </c>
      <c r="E20" s="255">
        <f>Profiles!E20</f>
        <v>0</v>
      </c>
      <c r="F20" s="178">
        <v>0</v>
      </c>
      <c r="G20" s="178">
        <v>0</v>
      </c>
      <c r="H20" s="178">
        <v>0</v>
      </c>
      <c r="I20" s="269">
        <f t="shared" si="1"/>
        <v>0</v>
      </c>
      <c r="J20" s="275"/>
    </row>
    <row r="21" spans="1:10" ht="21.75" customHeight="1">
      <c r="A21" s="247"/>
      <c r="B21" s="52"/>
      <c r="C21" s="481" t="s">
        <v>266</v>
      </c>
      <c r="D21" s="482"/>
      <c r="E21" s="483"/>
      <c r="F21" s="259"/>
      <c r="G21" s="259"/>
      <c r="H21" s="259"/>
      <c r="I21" s="270">
        <f>+SUMPRODUCT(E6:E20,I6:I20)</f>
        <v>0</v>
      </c>
      <c r="J21" s="275"/>
    </row>
    <row r="22" spans="1:24" s="266" customFormat="1" ht="15">
      <c r="A22" s="265"/>
      <c r="B22" s="62"/>
      <c r="C22" s="64"/>
      <c r="D22" s="63"/>
      <c r="E22" s="63"/>
      <c r="F22" s="63"/>
      <c r="G22" s="64"/>
      <c r="H22" s="277"/>
      <c r="I22" s="277"/>
      <c r="J22" s="27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</row>
  </sheetData>
  <sheetProtection password="BF38" sheet="1" objects="1" scenarios="1" selectLockedCells="1"/>
  <mergeCells count="3">
    <mergeCell ref="C5:D5"/>
    <mergeCell ref="C21:E21"/>
    <mergeCell ref="C3:I3"/>
  </mergeCells>
  <printOptions/>
  <pageMargins left="0.5511811023622047" right="0.5511811023622047" top="0.5511811023622047" bottom="0.7086614173228347" header="0.2362204724409449" footer="0.31496062992125984"/>
  <pageSetup fitToHeight="1" fitToWidth="1" horizontalDpi="600" verticalDpi="600" orientation="landscape" paperSize="9" scale="93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AC22"/>
  <sheetViews>
    <sheetView zoomScalePageLayoutView="0" workbookViewId="0" topLeftCell="B1">
      <selection activeCell="F6" sqref="F6"/>
    </sheetView>
  </sheetViews>
  <sheetFormatPr defaultColWidth="9.140625" defaultRowHeight="12.75"/>
  <cols>
    <col min="1" max="1" width="1.8515625" style="252" hidden="1" customWidth="1"/>
    <col min="2" max="2" width="2.8515625" style="51" customWidth="1"/>
    <col min="3" max="3" width="4.140625" style="51" customWidth="1"/>
    <col min="4" max="4" width="59.00390625" style="267" customWidth="1"/>
    <col min="5" max="5" width="26.00390625" style="267" customWidth="1"/>
    <col min="6" max="7" width="13.421875" style="267" customWidth="1"/>
    <col min="8" max="8" width="16.57421875" style="267" customWidth="1"/>
    <col min="9" max="9" width="13.421875" style="267" customWidth="1"/>
    <col min="10" max="10" width="2.57421875" style="51" customWidth="1"/>
    <col min="11" max="11" width="15.140625" style="68" customWidth="1"/>
    <col min="12" max="29" width="9.140625" style="68" customWidth="1"/>
    <col min="30" max="16384" width="9.140625" style="252" customWidth="1"/>
  </cols>
  <sheetData>
    <row r="2" spans="2:10" s="68" customFormat="1" ht="12.75">
      <c r="B2" s="48"/>
      <c r="C2" s="49"/>
      <c r="D2" s="49"/>
      <c r="E2" s="49"/>
      <c r="F2" s="49"/>
      <c r="G2" s="49"/>
      <c r="H2" s="49"/>
      <c r="I2" s="49"/>
      <c r="J2" s="50"/>
    </row>
    <row r="3" spans="1:29" s="51" customFormat="1" ht="22.5" customHeight="1">
      <c r="A3" s="245"/>
      <c r="B3" s="52"/>
      <c r="C3" s="490" t="s">
        <v>269</v>
      </c>
      <c r="D3" s="491"/>
      <c r="E3" s="491"/>
      <c r="F3" s="491"/>
      <c r="G3" s="491"/>
      <c r="H3" s="491"/>
      <c r="I3" s="492"/>
      <c r="J3" s="246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29" s="51" customFormat="1" ht="12.75">
      <c r="A4" s="245"/>
      <c r="B4" s="52"/>
      <c r="C4" s="55"/>
      <c r="D4" s="55"/>
      <c r="E4" s="55"/>
      <c r="F4" s="55"/>
      <c r="G4" s="55"/>
      <c r="H4" s="55"/>
      <c r="I4" s="55"/>
      <c r="J4" s="53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11" ht="63">
      <c r="A5" s="247"/>
      <c r="B5" s="52"/>
      <c r="C5" s="476" t="s">
        <v>64</v>
      </c>
      <c r="D5" s="477"/>
      <c r="E5" s="248" t="s">
        <v>276</v>
      </c>
      <c r="F5" s="248" t="s">
        <v>372</v>
      </c>
      <c r="G5" s="248" t="s">
        <v>373</v>
      </c>
      <c r="H5" s="248" t="s">
        <v>374</v>
      </c>
      <c r="I5" s="248" t="s">
        <v>366</v>
      </c>
      <c r="J5" s="246"/>
      <c r="K5" s="268"/>
    </row>
    <row r="6" spans="1:10" ht="21.75" customHeight="1">
      <c r="A6" s="247"/>
      <c r="B6" s="52"/>
      <c r="C6" s="253">
        <v>1</v>
      </c>
      <c r="D6" s="254" t="s">
        <v>68</v>
      </c>
      <c r="E6" s="255">
        <f>Profiles!E6</f>
        <v>0</v>
      </c>
      <c r="F6" s="178">
        <v>0</v>
      </c>
      <c r="G6" s="178">
        <v>0</v>
      </c>
      <c r="H6" s="178">
        <v>0</v>
      </c>
      <c r="I6" s="269">
        <f>SUM(F6:H6)</f>
        <v>0</v>
      </c>
      <c r="J6" s="246"/>
    </row>
    <row r="7" spans="1:10" ht="21.75" customHeight="1">
      <c r="A7" s="247"/>
      <c r="B7" s="52"/>
      <c r="C7" s="253">
        <f aca="true" t="shared" si="0" ref="C7:C20">C6+1</f>
        <v>2</v>
      </c>
      <c r="D7" s="254" t="s">
        <v>69</v>
      </c>
      <c r="E7" s="255">
        <f>Profiles!E7</f>
        <v>0</v>
      </c>
      <c r="F7" s="178">
        <v>0</v>
      </c>
      <c r="G7" s="178">
        <v>0</v>
      </c>
      <c r="H7" s="178">
        <v>0</v>
      </c>
      <c r="I7" s="269">
        <f aca="true" t="shared" si="1" ref="I7:I20">SUM(F7:H7)</f>
        <v>0</v>
      </c>
      <c r="J7" s="246"/>
    </row>
    <row r="8" spans="1:10" ht="21.75" customHeight="1">
      <c r="A8" s="247"/>
      <c r="B8" s="52"/>
      <c r="C8" s="253">
        <f t="shared" si="0"/>
        <v>3</v>
      </c>
      <c r="D8" s="254" t="s">
        <v>70</v>
      </c>
      <c r="E8" s="255">
        <f>Profiles!E8</f>
        <v>0</v>
      </c>
      <c r="F8" s="178">
        <v>0</v>
      </c>
      <c r="G8" s="178">
        <v>0</v>
      </c>
      <c r="H8" s="178">
        <v>0</v>
      </c>
      <c r="I8" s="269">
        <f t="shared" si="1"/>
        <v>0</v>
      </c>
      <c r="J8" s="246"/>
    </row>
    <row r="9" spans="1:10" ht="21.75" customHeight="1">
      <c r="A9" s="247"/>
      <c r="B9" s="52"/>
      <c r="C9" s="253">
        <f t="shared" si="0"/>
        <v>4</v>
      </c>
      <c r="D9" s="254" t="s">
        <v>71</v>
      </c>
      <c r="E9" s="255">
        <f>Profiles!E9</f>
        <v>0</v>
      </c>
      <c r="F9" s="178">
        <v>0</v>
      </c>
      <c r="G9" s="178">
        <v>0</v>
      </c>
      <c r="H9" s="178">
        <v>0</v>
      </c>
      <c r="I9" s="269">
        <f t="shared" si="1"/>
        <v>0</v>
      </c>
      <c r="J9" s="246"/>
    </row>
    <row r="10" spans="1:10" ht="21.75" customHeight="1">
      <c r="A10" s="247"/>
      <c r="B10" s="52"/>
      <c r="C10" s="253">
        <f t="shared" si="0"/>
        <v>5</v>
      </c>
      <c r="D10" s="254" t="s">
        <v>72</v>
      </c>
      <c r="E10" s="255">
        <f>Profiles!E10</f>
        <v>0</v>
      </c>
      <c r="F10" s="178">
        <v>0</v>
      </c>
      <c r="G10" s="178">
        <v>0</v>
      </c>
      <c r="H10" s="178">
        <v>0</v>
      </c>
      <c r="I10" s="269">
        <f t="shared" si="1"/>
        <v>0</v>
      </c>
      <c r="J10" s="246"/>
    </row>
    <row r="11" spans="1:10" ht="21.75" customHeight="1">
      <c r="A11" s="247"/>
      <c r="B11" s="52"/>
      <c r="C11" s="253">
        <f t="shared" si="0"/>
        <v>6</v>
      </c>
      <c r="D11" s="254" t="s">
        <v>73</v>
      </c>
      <c r="E11" s="255">
        <f>Profiles!E11</f>
        <v>0</v>
      </c>
      <c r="F11" s="178">
        <v>0</v>
      </c>
      <c r="G11" s="178">
        <v>0</v>
      </c>
      <c r="H11" s="178">
        <v>0</v>
      </c>
      <c r="I11" s="269">
        <f t="shared" si="1"/>
        <v>0</v>
      </c>
      <c r="J11" s="246"/>
    </row>
    <row r="12" spans="1:10" ht="21.75" customHeight="1">
      <c r="A12" s="247"/>
      <c r="B12" s="52"/>
      <c r="C12" s="253">
        <f t="shared" si="0"/>
        <v>7</v>
      </c>
      <c r="D12" s="254" t="s">
        <v>74</v>
      </c>
      <c r="E12" s="255">
        <f>Profiles!E12</f>
        <v>0</v>
      </c>
      <c r="F12" s="178">
        <v>0</v>
      </c>
      <c r="G12" s="178">
        <v>0</v>
      </c>
      <c r="H12" s="178">
        <v>0</v>
      </c>
      <c r="I12" s="269">
        <f t="shared" si="1"/>
        <v>0</v>
      </c>
      <c r="J12" s="246"/>
    </row>
    <row r="13" spans="1:10" ht="21.75" customHeight="1">
      <c r="A13" s="247"/>
      <c r="B13" s="52"/>
      <c r="C13" s="253">
        <f t="shared" si="0"/>
        <v>8</v>
      </c>
      <c r="D13" s="254" t="s">
        <v>75</v>
      </c>
      <c r="E13" s="255">
        <f>Profiles!E13</f>
        <v>0</v>
      </c>
      <c r="F13" s="178">
        <v>0</v>
      </c>
      <c r="G13" s="178">
        <v>0</v>
      </c>
      <c r="H13" s="178">
        <v>0</v>
      </c>
      <c r="I13" s="269">
        <f t="shared" si="1"/>
        <v>0</v>
      </c>
      <c r="J13" s="246"/>
    </row>
    <row r="14" spans="1:10" ht="21.75" customHeight="1">
      <c r="A14" s="247"/>
      <c r="B14" s="52"/>
      <c r="C14" s="253">
        <f t="shared" si="0"/>
        <v>9</v>
      </c>
      <c r="D14" s="254" t="s">
        <v>76</v>
      </c>
      <c r="E14" s="255">
        <f>Profiles!E14</f>
        <v>0</v>
      </c>
      <c r="F14" s="178">
        <v>0</v>
      </c>
      <c r="G14" s="178">
        <v>0</v>
      </c>
      <c r="H14" s="178">
        <v>0</v>
      </c>
      <c r="I14" s="269">
        <f t="shared" si="1"/>
        <v>0</v>
      </c>
      <c r="J14" s="246"/>
    </row>
    <row r="15" spans="1:10" ht="21.75" customHeight="1">
      <c r="A15" s="247"/>
      <c r="B15" s="52"/>
      <c r="C15" s="253">
        <f t="shared" si="0"/>
        <v>10</v>
      </c>
      <c r="D15" s="254" t="s">
        <v>77</v>
      </c>
      <c r="E15" s="255">
        <f>Profiles!E15</f>
        <v>0</v>
      </c>
      <c r="F15" s="178">
        <v>0</v>
      </c>
      <c r="G15" s="178">
        <v>0</v>
      </c>
      <c r="H15" s="178">
        <v>0</v>
      </c>
      <c r="I15" s="269">
        <f t="shared" si="1"/>
        <v>0</v>
      </c>
      <c r="J15" s="246"/>
    </row>
    <row r="16" spans="1:10" ht="21.75" customHeight="1">
      <c r="A16" s="247"/>
      <c r="B16" s="52"/>
      <c r="C16" s="253">
        <f t="shared" si="0"/>
        <v>11</v>
      </c>
      <c r="D16" s="254" t="s">
        <v>78</v>
      </c>
      <c r="E16" s="255">
        <f>Profiles!E16</f>
        <v>0</v>
      </c>
      <c r="F16" s="178">
        <v>0</v>
      </c>
      <c r="G16" s="178">
        <v>0</v>
      </c>
      <c r="H16" s="178">
        <v>0</v>
      </c>
      <c r="I16" s="269">
        <f t="shared" si="1"/>
        <v>0</v>
      </c>
      <c r="J16" s="246"/>
    </row>
    <row r="17" spans="1:10" ht="21.75" customHeight="1">
      <c r="A17" s="247"/>
      <c r="B17" s="52"/>
      <c r="C17" s="253">
        <f t="shared" si="0"/>
        <v>12</v>
      </c>
      <c r="D17" s="254" t="s">
        <v>79</v>
      </c>
      <c r="E17" s="255">
        <f>Profiles!E17</f>
        <v>0</v>
      </c>
      <c r="F17" s="178">
        <v>0</v>
      </c>
      <c r="G17" s="178">
        <v>0</v>
      </c>
      <c r="H17" s="178">
        <v>0</v>
      </c>
      <c r="I17" s="269">
        <f t="shared" si="1"/>
        <v>0</v>
      </c>
      <c r="J17" s="246"/>
    </row>
    <row r="18" spans="1:10" ht="21.75" customHeight="1">
      <c r="A18" s="247"/>
      <c r="B18" s="52"/>
      <c r="C18" s="253">
        <f t="shared" si="0"/>
        <v>13</v>
      </c>
      <c r="D18" s="254" t="s">
        <v>80</v>
      </c>
      <c r="E18" s="255">
        <f>Profiles!E18</f>
        <v>0</v>
      </c>
      <c r="F18" s="178">
        <v>0</v>
      </c>
      <c r="G18" s="178">
        <v>0</v>
      </c>
      <c r="H18" s="178">
        <v>0</v>
      </c>
      <c r="I18" s="269">
        <f t="shared" si="1"/>
        <v>0</v>
      </c>
      <c r="J18" s="246"/>
    </row>
    <row r="19" spans="1:10" ht="21.75" customHeight="1">
      <c r="A19" s="247"/>
      <c r="B19" s="52"/>
      <c r="C19" s="253">
        <f t="shared" si="0"/>
        <v>14</v>
      </c>
      <c r="D19" s="254" t="s">
        <v>81</v>
      </c>
      <c r="E19" s="255">
        <f>Profiles!E19</f>
        <v>0</v>
      </c>
      <c r="F19" s="178">
        <v>0</v>
      </c>
      <c r="G19" s="178">
        <v>0</v>
      </c>
      <c r="H19" s="178">
        <v>0</v>
      </c>
      <c r="I19" s="269">
        <f t="shared" si="1"/>
        <v>0</v>
      </c>
      <c r="J19" s="246"/>
    </row>
    <row r="20" spans="1:10" ht="21.75" customHeight="1">
      <c r="A20" s="247"/>
      <c r="B20" s="52"/>
      <c r="C20" s="253">
        <f t="shared" si="0"/>
        <v>15</v>
      </c>
      <c r="D20" s="254" t="s">
        <v>82</v>
      </c>
      <c r="E20" s="255">
        <f>Profiles!E20</f>
        <v>0</v>
      </c>
      <c r="F20" s="178">
        <v>0</v>
      </c>
      <c r="G20" s="178">
        <v>0</v>
      </c>
      <c r="H20" s="178">
        <v>0</v>
      </c>
      <c r="I20" s="269">
        <f t="shared" si="1"/>
        <v>0</v>
      </c>
      <c r="J20" s="246"/>
    </row>
    <row r="21" spans="1:10" ht="21.75" customHeight="1">
      <c r="A21" s="247"/>
      <c r="B21" s="52"/>
      <c r="C21" s="481" t="s">
        <v>270</v>
      </c>
      <c r="D21" s="482"/>
      <c r="E21" s="483"/>
      <c r="F21" s="259"/>
      <c r="G21" s="259"/>
      <c r="H21" s="259"/>
      <c r="I21" s="270">
        <f>+SUMPRODUCT(E6:E20,I6:I20)</f>
        <v>0</v>
      </c>
      <c r="J21" s="53"/>
    </row>
    <row r="22" spans="1:29" s="266" customFormat="1" ht="15">
      <c r="A22" s="265"/>
      <c r="B22" s="62"/>
      <c r="C22" s="64"/>
      <c r="D22" s="63"/>
      <c r="E22" s="63"/>
      <c r="F22" s="63"/>
      <c r="G22" s="63"/>
      <c r="H22" s="63"/>
      <c r="I22" s="63"/>
      <c r="J22" s="65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</row>
  </sheetData>
  <sheetProtection password="BF38" sheet="1" objects="1" scenarios="1" selectLockedCells="1"/>
  <mergeCells count="3">
    <mergeCell ref="C5:D5"/>
    <mergeCell ref="C3:I3"/>
    <mergeCell ref="C21:E21"/>
  </mergeCells>
  <printOptions/>
  <pageMargins left="0.5511811023622047" right="0.5511811023622047" top="0.5511811023622047" bottom="0.7086614173228347" header="0.2362204724409449" footer="0.31496062992125984"/>
  <pageSetup fitToHeight="1" fitToWidth="1" horizontalDpi="600" verticalDpi="600" orientation="landscape" paperSize="9" scale="91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AE23"/>
  <sheetViews>
    <sheetView zoomScalePageLayoutView="0" workbookViewId="0" topLeftCell="B1">
      <selection activeCell="F6" sqref="F6"/>
    </sheetView>
  </sheetViews>
  <sheetFormatPr defaultColWidth="9.140625" defaultRowHeight="12.75"/>
  <cols>
    <col min="1" max="1" width="1.8515625" style="252" hidden="1" customWidth="1"/>
    <col min="2" max="2" width="2.8515625" style="51" customWidth="1"/>
    <col min="3" max="3" width="4.140625" style="51" customWidth="1"/>
    <col min="4" max="4" width="59.00390625" style="267" customWidth="1"/>
    <col min="5" max="5" width="26.00390625" style="267" customWidth="1"/>
    <col min="6" max="9" width="13.421875" style="267" customWidth="1"/>
    <col min="10" max="10" width="13.421875" style="267" bestFit="1" customWidth="1"/>
    <col min="11" max="11" width="2.57421875" style="51" customWidth="1"/>
    <col min="12" max="12" width="15.140625" style="68" customWidth="1"/>
    <col min="13" max="13" width="18.421875" style="68" customWidth="1"/>
    <col min="14" max="31" width="9.140625" style="68" customWidth="1"/>
    <col min="32" max="16384" width="9.140625" style="252" customWidth="1"/>
  </cols>
  <sheetData>
    <row r="2" spans="2:11" s="68" customFormat="1" ht="12.75">
      <c r="B2" s="48"/>
      <c r="C2" s="49"/>
      <c r="D2" s="49"/>
      <c r="E2" s="49"/>
      <c r="F2" s="49"/>
      <c r="G2" s="49"/>
      <c r="H2" s="49"/>
      <c r="I2" s="49"/>
      <c r="J2" s="49"/>
      <c r="K2" s="50"/>
    </row>
    <row r="3" spans="1:31" s="51" customFormat="1" ht="22.5" customHeight="1">
      <c r="A3" s="245"/>
      <c r="B3" s="52"/>
      <c r="C3" s="490" t="s">
        <v>271</v>
      </c>
      <c r="D3" s="491"/>
      <c r="E3" s="491"/>
      <c r="F3" s="491"/>
      <c r="G3" s="491"/>
      <c r="H3" s="491"/>
      <c r="I3" s="491"/>
      <c r="J3" s="492"/>
      <c r="K3" s="24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s="51" customFormat="1" ht="12.75">
      <c r="A4" s="245"/>
      <c r="B4" s="52"/>
      <c r="C4" s="55"/>
      <c r="D4" s="55"/>
      <c r="E4" s="55"/>
      <c r="F4" s="55"/>
      <c r="G4" s="55"/>
      <c r="H4" s="55"/>
      <c r="I4" s="55"/>
      <c r="J4" s="55"/>
      <c r="K4" s="53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spans="1:12" ht="78.75">
      <c r="A5" s="247"/>
      <c r="B5" s="52"/>
      <c r="C5" s="476" t="s">
        <v>64</v>
      </c>
      <c r="D5" s="477"/>
      <c r="E5" s="248" t="s">
        <v>276</v>
      </c>
      <c r="F5" s="248" t="s">
        <v>375</v>
      </c>
      <c r="G5" s="248" t="s">
        <v>376</v>
      </c>
      <c r="H5" s="248" t="s">
        <v>377</v>
      </c>
      <c r="I5" s="283" t="s">
        <v>378</v>
      </c>
      <c r="J5" s="248" t="s">
        <v>365</v>
      </c>
      <c r="K5" s="246"/>
      <c r="L5" s="268"/>
    </row>
    <row r="6" spans="1:11" ht="21.75" customHeight="1">
      <c r="A6" s="247"/>
      <c r="B6" s="52"/>
      <c r="C6" s="253">
        <v>1</v>
      </c>
      <c r="D6" s="254" t="s">
        <v>68</v>
      </c>
      <c r="E6" s="255">
        <f>Profiles!E6</f>
        <v>0</v>
      </c>
      <c r="F6" s="178">
        <v>0</v>
      </c>
      <c r="G6" s="279">
        <v>0</v>
      </c>
      <c r="H6" s="178">
        <v>0</v>
      </c>
      <c r="I6" s="284"/>
      <c r="J6" s="269">
        <f aca="true" t="shared" si="0" ref="J6:J20">SUM(F6:I6)</f>
        <v>0</v>
      </c>
      <c r="K6" s="246"/>
    </row>
    <row r="7" spans="1:11" ht="21.75" customHeight="1">
      <c r="A7" s="247"/>
      <c r="B7" s="52"/>
      <c r="C7" s="253">
        <f aca="true" t="shared" si="1" ref="C7:C20">C6+1</f>
        <v>2</v>
      </c>
      <c r="D7" s="254" t="s">
        <v>69</v>
      </c>
      <c r="E7" s="255">
        <f>Profiles!E7</f>
        <v>0</v>
      </c>
      <c r="F7" s="178">
        <v>0</v>
      </c>
      <c r="G7" s="279">
        <v>0</v>
      </c>
      <c r="H7" s="178">
        <v>0</v>
      </c>
      <c r="I7" s="285"/>
      <c r="J7" s="269">
        <f t="shared" si="0"/>
        <v>0</v>
      </c>
      <c r="K7" s="246"/>
    </row>
    <row r="8" spans="1:11" ht="21.75" customHeight="1">
      <c r="A8" s="247"/>
      <c r="B8" s="52"/>
      <c r="C8" s="253">
        <f t="shared" si="1"/>
        <v>3</v>
      </c>
      <c r="D8" s="254" t="s">
        <v>70</v>
      </c>
      <c r="E8" s="255">
        <f>Profiles!E8</f>
        <v>0</v>
      </c>
      <c r="F8" s="178">
        <v>0</v>
      </c>
      <c r="G8" s="279">
        <v>0</v>
      </c>
      <c r="H8" s="178">
        <v>0</v>
      </c>
      <c r="I8" s="285"/>
      <c r="J8" s="269">
        <f t="shared" si="0"/>
        <v>0</v>
      </c>
      <c r="K8" s="246"/>
    </row>
    <row r="9" spans="1:11" ht="21.75" customHeight="1">
      <c r="A9" s="247"/>
      <c r="B9" s="52"/>
      <c r="C9" s="253">
        <f t="shared" si="1"/>
        <v>4</v>
      </c>
      <c r="D9" s="254" t="s">
        <v>71</v>
      </c>
      <c r="E9" s="255">
        <f>Profiles!E9</f>
        <v>0</v>
      </c>
      <c r="F9" s="178">
        <v>0</v>
      </c>
      <c r="G9" s="279">
        <v>0</v>
      </c>
      <c r="H9" s="178">
        <v>0</v>
      </c>
      <c r="I9" s="285"/>
      <c r="J9" s="269">
        <f t="shared" si="0"/>
        <v>0</v>
      </c>
      <c r="K9" s="246"/>
    </row>
    <row r="10" spans="1:11" ht="21.75" customHeight="1">
      <c r="A10" s="247"/>
      <c r="B10" s="52"/>
      <c r="C10" s="253">
        <f t="shared" si="1"/>
        <v>5</v>
      </c>
      <c r="D10" s="254" t="s">
        <v>72</v>
      </c>
      <c r="E10" s="255">
        <f>Profiles!E10</f>
        <v>0</v>
      </c>
      <c r="F10" s="178">
        <v>0</v>
      </c>
      <c r="G10" s="279">
        <v>0</v>
      </c>
      <c r="H10" s="178">
        <v>0</v>
      </c>
      <c r="I10" s="285"/>
      <c r="J10" s="269">
        <f t="shared" si="0"/>
        <v>0</v>
      </c>
      <c r="K10" s="246"/>
    </row>
    <row r="11" spans="1:11" ht="21.75" customHeight="1">
      <c r="A11" s="247"/>
      <c r="B11" s="52"/>
      <c r="C11" s="253">
        <f t="shared" si="1"/>
        <v>6</v>
      </c>
      <c r="D11" s="254" t="s">
        <v>73</v>
      </c>
      <c r="E11" s="255">
        <f>Profiles!E11</f>
        <v>0</v>
      </c>
      <c r="F11" s="178">
        <v>0</v>
      </c>
      <c r="G11" s="279">
        <v>0</v>
      </c>
      <c r="H11" s="178">
        <v>0</v>
      </c>
      <c r="I11" s="285"/>
      <c r="J11" s="269">
        <f t="shared" si="0"/>
        <v>0</v>
      </c>
      <c r="K11" s="246"/>
    </row>
    <row r="12" spans="1:11" ht="21.75" customHeight="1">
      <c r="A12" s="247"/>
      <c r="B12" s="52"/>
      <c r="C12" s="253">
        <f t="shared" si="1"/>
        <v>7</v>
      </c>
      <c r="D12" s="254" t="s">
        <v>74</v>
      </c>
      <c r="E12" s="255">
        <f>Profiles!E12</f>
        <v>0</v>
      </c>
      <c r="F12" s="178">
        <v>0</v>
      </c>
      <c r="G12" s="279">
        <v>0</v>
      </c>
      <c r="H12" s="178">
        <v>0</v>
      </c>
      <c r="I12" s="285"/>
      <c r="J12" s="269">
        <f t="shared" si="0"/>
        <v>0</v>
      </c>
      <c r="K12" s="246"/>
    </row>
    <row r="13" spans="1:11" ht="21.75" customHeight="1">
      <c r="A13" s="247"/>
      <c r="B13" s="52"/>
      <c r="C13" s="253">
        <f t="shared" si="1"/>
        <v>8</v>
      </c>
      <c r="D13" s="254" t="s">
        <v>75</v>
      </c>
      <c r="E13" s="255">
        <f>Profiles!E13</f>
        <v>0</v>
      </c>
      <c r="F13" s="178">
        <v>0</v>
      </c>
      <c r="G13" s="279">
        <v>0</v>
      </c>
      <c r="H13" s="178">
        <v>0</v>
      </c>
      <c r="I13" s="285"/>
      <c r="J13" s="269">
        <f t="shared" si="0"/>
        <v>0</v>
      </c>
      <c r="K13" s="246"/>
    </row>
    <row r="14" spans="1:11" ht="21.75" customHeight="1">
      <c r="A14" s="247"/>
      <c r="B14" s="52"/>
      <c r="C14" s="253">
        <f t="shared" si="1"/>
        <v>9</v>
      </c>
      <c r="D14" s="254" t="s">
        <v>76</v>
      </c>
      <c r="E14" s="255">
        <f>Profiles!E14</f>
        <v>0</v>
      </c>
      <c r="F14" s="178">
        <v>0</v>
      </c>
      <c r="G14" s="279">
        <v>0</v>
      </c>
      <c r="H14" s="178">
        <v>0</v>
      </c>
      <c r="I14" s="285"/>
      <c r="J14" s="269">
        <f t="shared" si="0"/>
        <v>0</v>
      </c>
      <c r="K14" s="246"/>
    </row>
    <row r="15" spans="1:11" ht="21.75" customHeight="1">
      <c r="A15" s="247"/>
      <c r="B15" s="52"/>
      <c r="C15" s="253">
        <f t="shared" si="1"/>
        <v>10</v>
      </c>
      <c r="D15" s="254" t="s">
        <v>77</v>
      </c>
      <c r="E15" s="255">
        <f>Profiles!E15</f>
        <v>0</v>
      </c>
      <c r="F15" s="178">
        <v>0</v>
      </c>
      <c r="G15" s="279">
        <v>0</v>
      </c>
      <c r="H15" s="178">
        <v>0</v>
      </c>
      <c r="I15" s="285"/>
      <c r="J15" s="269">
        <f t="shared" si="0"/>
        <v>0</v>
      </c>
      <c r="K15" s="246"/>
    </row>
    <row r="16" spans="1:11" ht="21.75" customHeight="1">
      <c r="A16" s="247"/>
      <c r="B16" s="52"/>
      <c r="C16" s="253">
        <f t="shared" si="1"/>
        <v>11</v>
      </c>
      <c r="D16" s="254" t="s">
        <v>78</v>
      </c>
      <c r="E16" s="255">
        <f>Profiles!E16</f>
        <v>0</v>
      </c>
      <c r="F16" s="178">
        <v>0</v>
      </c>
      <c r="G16" s="279">
        <v>0</v>
      </c>
      <c r="H16" s="178">
        <v>0</v>
      </c>
      <c r="I16" s="285"/>
      <c r="J16" s="269">
        <f t="shared" si="0"/>
        <v>0</v>
      </c>
      <c r="K16" s="246"/>
    </row>
    <row r="17" spans="1:11" ht="21.75" customHeight="1">
      <c r="A17" s="247"/>
      <c r="B17" s="52"/>
      <c r="C17" s="253">
        <f t="shared" si="1"/>
        <v>12</v>
      </c>
      <c r="D17" s="254" t="s">
        <v>79</v>
      </c>
      <c r="E17" s="255">
        <f>Profiles!E17</f>
        <v>0</v>
      </c>
      <c r="F17" s="178">
        <v>0</v>
      </c>
      <c r="G17" s="279">
        <v>0</v>
      </c>
      <c r="H17" s="178">
        <v>0</v>
      </c>
      <c r="I17" s="285"/>
      <c r="J17" s="269">
        <f t="shared" si="0"/>
        <v>0</v>
      </c>
      <c r="K17" s="246"/>
    </row>
    <row r="18" spans="1:11" ht="21.75" customHeight="1">
      <c r="A18" s="247"/>
      <c r="B18" s="52"/>
      <c r="C18" s="253">
        <f t="shared" si="1"/>
        <v>13</v>
      </c>
      <c r="D18" s="254" t="s">
        <v>80</v>
      </c>
      <c r="E18" s="255">
        <f>Profiles!E18</f>
        <v>0</v>
      </c>
      <c r="F18" s="178">
        <v>0</v>
      </c>
      <c r="G18" s="279">
        <v>0</v>
      </c>
      <c r="H18" s="178">
        <v>0</v>
      </c>
      <c r="I18" s="285"/>
      <c r="J18" s="269">
        <f t="shared" si="0"/>
        <v>0</v>
      </c>
      <c r="K18" s="246"/>
    </row>
    <row r="19" spans="1:11" ht="21.75" customHeight="1">
      <c r="A19" s="247"/>
      <c r="B19" s="52"/>
      <c r="C19" s="253">
        <f t="shared" si="1"/>
        <v>14</v>
      </c>
      <c r="D19" s="254" t="s">
        <v>81</v>
      </c>
      <c r="E19" s="255">
        <f>Profiles!E19</f>
        <v>0</v>
      </c>
      <c r="F19" s="178">
        <v>0</v>
      </c>
      <c r="G19" s="279">
        <v>0</v>
      </c>
      <c r="H19" s="178">
        <v>0</v>
      </c>
      <c r="I19" s="285"/>
      <c r="J19" s="269">
        <f t="shared" si="0"/>
        <v>0</v>
      </c>
      <c r="K19" s="246"/>
    </row>
    <row r="20" spans="1:11" ht="21.75" customHeight="1">
      <c r="A20" s="247"/>
      <c r="B20" s="52"/>
      <c r="C20" s="253">
        <f t="shared" si="1"/>
        <v>15</v>
      </c>
      <c r="D20" s="254" t="s">
        <v>82</v>
      </c>
      <c r="E20" s="255">
        <f>Profiles!E20</f>
        <v>0</v>
      </c>
      <c r="F20" s="280">
        <v>0</v>
      </c>
      <c r="G20" s="281">
        <v>0</v>
      </c>
      <c r="H20" s="280">
        <v>0</v>
      </c>
      <c r="I20" s="286"/>
      <c r="J20" s="269">
        <f t="shared" si="0"/>
        <v>0</v>
      </c>
      <c r="K20" s="246"/>
    </row>
    <row r="21" spans="1:31" ht="21.75" customHeight="1">
      <c r="A21" s="247"/>
      <c r="B21" s="52"/>
      <c r="C21" s="287" t="s">
        <v>357</v>
      </c>
      <c r="D21" s="254" t="s">
        <v>367</v>
      </c>
      <c r="E21" s="288">
        <f>'CCN2-DEV sevices'!F93</f>
        <v>0</v>
      </c>
      <c r="F21" s="289"/>
      <c r="G21" s="290"/>
      <c r="H21" s="291"/>
      <c r="I21" s="282">
        <v>0</v>
      </c>
      <c r="J21" s="269">
        <f>I21</f>
        <v>0</v>
      </c>
      <c r="K21" s="292"/>
      <c r="AB21" s="252"/>
      <c r="AC21" s="252"/>
      <c r="AD21" s="252"/>
      <c r="AE21" s="252"/>
    </row>
    <row r="22" spans="1:13" ht="21.75" customHeight="1">
      <c r="A22" s="247"/>
      <c r="B22" s="52"/>
      <c r="C22" s="481" t="s">
        <v>4</v>
      </c>
      <c r="D22" s="482"/>
      <c r="E22" s="483"/>
      <c r="F22" s="293"/>
      <c r="G22" s="293"/>
      <c r="H22" s="293"/>
      <c r="I22" s="259"/>
      <c r="J22" s="270">
        <f>+SUMPRODUCT(E6:E21,J6:J21)</f>
        <v>0</v>
      </c>
      <c r="K22" s="53"/>
      <c r="M22" s="258"/>
    </row>
    <row r="23" spans="1:31" s="266" customFormat="1" ht="15">
      <c r="A23" s="265"/>
      <c r="B23" s="62"/>
      <c r="C23" s="64"/>
      <c r="D23" s="63"/>
      <c r="E23" s="63"/>
      <c r="F23" s="63"/>
      <c r="G23" s="63"/>
      <c r="H23" s="63"/>
      <c r="I23" s="63"/>
      <c r="J23" s="63"/>
      <c r="K23" s="65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</row>
  </sheetData>
  <sheetProtection password="BF38" sheet="1" objects="1" scenarios="1" selectLockedCells="1"/>
  <mergeCells count="3">
    <mergeCell ref="C5:D5"/>
    <mergeCell ref="C3:J3"/>
    <mergeCell ref="C22:E22"/>
  </mergeCells>
  <printOptions/>
  <pageMargins left="0.5511811023622047" right="0.5511811023622047" top="0.5511811023622047" bottom="0.7086614173228347" header="0.2362204724409449" footer="0.31496062992125984"/>
  <pageSetup fitToHeight="1" fitToWidth="1" horizontalDpi="600" verticalDpi="600" orientation="landscape" paperSize="9" scale="85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G42"/>
  <sheetViews>
    <sheetView zoomScale="75" zoomScaleNormal="75" zoomScalePageLayoutView="0" workbookViewId="0" topLeftCell="B1">
      <selection activeCell="G7" sqref="G7"/>
    </sheetView>
  </sheetViews>
  <sheetFormatPr defaultColWidth="9.140625" defaultRowHeight="12.75"/>
  <cols>
    <col min="1" max="1" width="1.8515625" style="252" hidden="1" customWidth="1"/>
    <col min="2" max="2" width="2.8515625" style="51" customWidth="1"/>
    <col min="3" max="3" width="27.28125" style="51" bestFit="1" customWidth="1"/>
    <col min="4" max="4" width="21.8515625" style="51" customWidth="1"/>
    <col min="5" max="5" width="18.57421875" style="51" customWidth="1"/>
    <col min="6" max="6" width="14.421875" style="313" customWidth="1"/>
    <col min="7" max="7" width="14.421875" style="338" customWidth="1"/>
    <col min="8" max="8" width="14.421875" style="313" customWidth="1"/>
    <col min="9" max="9" width="13.57421875" style="338" customWidth="1"/>
    <col min="10" max="10" width="21.7109375" style="313" customWidth="1"/>
    <col min="11" max="11" width="13.421875" style="51" customWidth="1"/>
    <col min="12" max="12" width="15.7109375" style="314" customWidth="1"/>
    <col min="13" max="13" width="2.57421875" style="51" customWidth="1"/>
    <col min="14" max="14" width="29.00390625" style="68" customWidth="1"/>
    <col min="15" max="15" width="18.421875" style="68" customWidth="1"/>
    <col min="16" max="16" width="11.00390625" style="68" bestFit="1" customWidth="1"/>
    <col min="17" max="33" width="9.140625" style="68" customWidth="1"/>
    <col min="34" max="16384" width="9.140625" style="252" customWidth="1"/>
  </cols>
  <sheetData>
    <row r="1" spans="2:13" s="68" customFormat="1" ht="12.75">
      <c r="B1" s="48"/>
      <c r="C1" s="49"/>
      <c r="D1" s="49"/>
      <c r="E1" s="49"/>
      <c r="F1" s="294"/>
      <c r="G1" s="331"/>
      <c r="H1" s="294"/>
      <c r="I1" s="331"/>
      <c r="J1" s="294"/>
      <c r="K1" s="49"/>
      <c r="L1" s="294"/>
      <c r="M1" s="50"/>
    </row>
    <row r="2" spans="1:33" s="51" customFormat="1" ht="40.5" customHeight="1">
      <c r="A2" s="245"/>
      <c r="B2" s="52"/>
      <c r="C2" s="490" t="s">
        <v>338</v>
      </c>
      <c r="D2" s="491"/>
      <c r="E2" s="491"/>
      <c r="F2" s="491"/>
      <c r="G2" s="491"/>
      <c r="H2" s="491"/>
      <c r="I2" s="491"/>
      <c r="J2" s="491"/>
      <c r="K2" s="491"/>
      <c r="L2" s="491"/>
      <c r="M2" s="246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s="51" customFormat="1" ht="13.5" thickBot="1">
      <c r="A3" s="245"/>
      <c r="B3" s="52"/>
      <c r="C3" s="55"/>
      <c r="D3" s="55"/>
      <c r="E3" s="55"/>
      <c r="F3" s="295"/>
      <c r="G3" s="332"/>
      <c r="H3" s="295"/>
      <c r="I3" s="332"/>
      <c r="J3" s="295"/>
      <c r="K3" s="55"/>
      <c r="L3" s="295"/>
      <c r="M3" s="53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14" ht="36.75" customHeight="1" thickBot="1">
      <c r="A4" s="247"/>
      <c r="B4" s="52"/>
      <c r="C4" s="296"/>
      <c r="D4" s="297" t="s">
        <v>301</v>
      </c>
      <c r="E4" s="297" t="s">
        <v>302</v>
      </c>
      <c r="F4" s="298" t="s">
        <v>303</v>
      </c>
      <c r="G4" s="333" t="s">
        <v>330</v>
      </c>
      <c r="H4" s="298" t="s">
        <v>312</v>
      </c>
      <c r="I4" s="333" t="s">
        <v>331</v>
      </c>
      <c r="J4" s="298" t="s">
        <v>335</v>
      </c>
      <c r="K4" s="297" t="s">
        <v>304</v>
      </c>
      <c r="L4" s="299" t="s">
        <v>305</v>
      </c>
      <c r="M4" s="53"/>
      <c r="N4" s="268"/>
    </row>
    <row r="5" spans="1:13" ht="18.75" customHeight="1">
      <c r="A5" s="247"/>
      <c r="B5" s="52"/>
      <c r="C5" s="513" t="s">
        <v>318</v>
      </c>
      <c r="D5" s="315"/>
      <c r="E5" s="316"/>
      <c r="F5" s="317">
        <v>0</v>
      </c>
      <c r="G5" s="334">
        <v>0</v>
      </c>
      <c r="H5" s="317">
        <v>0</v>
      </c>
      <c r="I5" s="339">
        <v>0</v>
      </c>
      <c r="J5" s="300">
        <f>F5*(1-G5)+4*H5*(1-I5)</f>
        <v>0</v>
      </c>
      <c r="K5" s="316">
        <v>0</v>
      </c>
      <c r="L5" s="301">
        <f>J5*K5</f>
        <v>0</v>
      </c>
      <c r="M5" s="53"/>
    </row>
    <row r="6" spans="1:13" ht="18.75" customHeight="1">
      <c r="A6" s="247"/>
      <c r="B6" s="52"/>
      <c r="C6" s="514"/>
      <c r="D6" s="318"/>
      <c r="E6" s="319"/>
      <c r="F6" s="320">
        <v>0</v>
      </c>
      <c r="G6" s="335">
        <v>0</v>
      </c>
      <c r="H6" s="320">
        <v>0</v>
      </c>
      <c r="I6" s="335">
        <v>0</v>
      </c>
      <c r="J6" s="302">
        <f>F6*(1-G6)+4*H6*(1-I6)</f>
        <v>0</v>
      </c>
      <c r="K6" s="319">
        <v>0</v>
      </c>
      <c r="L6" s="303">
        <f>J6*K6</f>
        <v>0</v>
      </c>
      <c r="M6" s="53"/>
    </row>
    <row r="7" spans="1:13" ht="18.75" customHeight="1">
      <c r="A7" s="247"/>
      <c r="B7" s="52"/>
      <c r="C7" s="514"/>
      <c r="D7" s="318"/>
      <c r="E7" s="319"/>
      <c r="F7" s="320">
        <v>0</v>
      </c>
      <c r="G7" s="335">
        <v>0</v>
      </c>
      <c r="H7" s="320">
        <v>0</v>
      </c>
      <c r="I7" s="335">
        <v>0</v>
      </c>
      <c r="J7" s="302">
        <f>F7*(1-G7)+4*H7*(1-I7)</f>
        <v>0</v>
      </c>
      <c r="K7" s="319">
        <v>0</v>
      </c>
      <c r="L7" s="303">
        <f>J7*K7</f>
        <v>0</v>
      </c>
      <c r="M7" s="53"/>
    </row>
    <row r="8" spans="1:13" ht="18.75" customHeight="1">
      <c r="A8" s="247"/>
      <c r="B8" s="52"/>
      <c r="C8" s="514"/>
      <c r="D8" s="318"/>
      <c r="E8" s="319"/>
      <c r="F8" s="320">
        <v>0</v>
      </c>
      <c r="G8" s="335">
        <v>0</v>
      </c>
      <c r="H8" s="320">
        <v>0</v>
      </c>
      <c r="I8" s="335">
        <v>0</v>
      </c>
      <c r="J8" s="302">
        <f>F8*(1-G8)+4*H8*(1-I8)</f>
        <v>0</v>
      </c>
      <c r="K8" s="319">
        <v>0</v>
      </c>
      <c r="L8" s="303">
        <f>J8*K8</f>
        <v>0</v>
      </c>
      <c r="M8" s="53"/>
    </row>
    <row r="9" spans="1:13" ht="18.75" customHeight="1" thickBot="1">
      <c r="A9" s="247"/>
      <c r="B9" s="52"/>
      <c r="C9" s="514"/>
      <c r="D9" s="321"/>
      <c r="E9" s="322"/>
      <c r="F9" s="323">
        <v>0</v>
      </c>
      <c r="G9" s="336">
        <v>0</v>
      </c>
      <c r="H9" s="323">
        <v>0</v>
      </c>
      <c r="I9" s="340">
        <v>0</v>
      </c>
      <c r="J9" s="304">
        <f>F9*(1-G9)+4*H9*(1-I9)</f>
        <v>0</v>
      </c>
      <c r="K9" s="322">
        <v>0</v>
      </c>
      <c r="L9" s="305">
        <f>J9*K9</f>
        <v>0</v>
      </c>
      <c r="M9" s="53"/>
    </row>
    <row r="10" spans="1:14" ht="18.75" customHeight="1">
      <c r="A10" s="247"/>
      <c r="B10" s="52"/>
      <c r="C10" s="514"/>
      <c r="D10" s="505" t="s">
        <v>319</v>
      </c>
      <c r="E10" s="506"/>
      <c r="F10" s="506"/>
      <c r="G10" s="506"/>
      <c r="H10" s="506"/>
      <c r="I10" s="506"/>
      <c r="J10" s="506"/>
      <c r="K10" s="507"/>
      <c r="L10" s="301">
        <f>SUM(L5:L9)</f>
        <v>0</v>
      </c>
      <c r="M10" s="53"/>
      <c r="N10" s="306"/>
    </row>
    <row r="11" spans="1:13" ht="18.75" customHeight="1" thickBot="1">
      <c r="A11" s="247"/>
      <c r="B11" s="52"/>
      <c r="C11" s="515"/>
      <c r="D11" s="502" t="s">
        <v>320</v>
      </c>
      <c r="E11" s="503"/>
      <c r="F11" s="503"/>
      <c r="G11" s="503"/>
      <c r="H11" s="503"/>
      <c r="I11" s="503"/>
      <c r="J11" s="503"/>
      <c r="K11" s="504"/>
      <c r="L11" s="324">
        <v>0</v>
      </c>
      <c r="M11" s="53"/>
    </row>
    <row r="12" spans="1:13" ht="18.75" customHeight="1">
      <c r="A12" s="247"/>
      <c r="B12" s="52"/>
      <c r="C12" s="513" t="s">
        <v>321</v>
      </c>
      <c r="D12" s="315"/>
      <c r="E12" s="316"/>
      <c r="F12" s="317">
        <v>0</v>
      </c>
      <c r="G12" s="334">
        <v>0</v>
      </c>
      <c r="H12" s="317">
        <v>0</v>
      </c>
      <c r="I12" s="339">
        <v>0</v>
      </c>
      <c r="J12" s="300">
        <f>F12*(1-G12)+4*H12*(1-I12)</f>
        <v>0</v>
      </c>
      <c r="K12" s="316">
        <v>0</v>
      </c>
      <c r="L12" s="301">
        <f>J12*K12</f>
        <v>0</v>
      </c>
      <c r="M12" s="53"/>
    </row>
    <row r="13" spans="1:13" ht="18.75" customHeight="1">
      <c r="A13" s="247"/>
      <c r="B13" s="52"/>
      <c r="C13" s="514"/>
      <c r="D13" s="318"/>
      <c r="E13" s="319"/>
      <c r="F13" s="320">
        <v>0</v>
      </c>
      <c r="G13" s="335">
        <v>0</v>
      </c>
      <c r="H13" s="320">
        <v>0</v>
      </c>
      <c r="I13" s="335">
        <v>0</v>
      </c>
      <c r="J13" s="302">
        <f>F13*(1-G13)+4*H13*(1-I13)</f>
        <v>0</v>
      </c>
      <c r="K13" s="319">
        <v>0</v>
      </c>
      <c r="L13" s="303">
        <f>J13*K13</f>
        <v>0</v>
      </c>
      <c r="M13" s="53"/>
    </row>
    <row r="14" spans="1:13" ht="18.75" customHeight="1">
      <c r="A14" s="247"/>
      <c r="B14" s="52"/>
      <c r="C14" s="514"/>
      <c r="D14" s="318"/>
      <c r="E14" s="319"/>
      <c r="F14" s="320">
        <v>0</v>
      </c>
      <c r="G14" s="335">
        <v>0</v>
      </c>
      <c r="H14" s="320">
        <v>0</v>
      </c>
      <c r="I14" s="335">
        <v>0</v>
      </c>
      <c r="J14" s="302">
        <f>F14*(1-G14)+4*H14*(1-I14)</f>
        <v>0</v>
      </c>
      <c r="K14" s="319">
        <v>0</v>
      </c>
      <c r="L14" s="303">
        <f>J14*K14</f>
        <v>0</v>
      </c>
      <c r="M14" s="53"/>
    </row>
    <row r="15" spans="1:13" ht="18.75" customHeight="1">
      <c r="A15" s="247"/>
      <c r="B15" s="52"/>
      <c r="C15" s="514"/>
      <c r="D15" s="318"/>
      <c r="E15" s="319"/>
      <c r="F15" s="320">
        <v>0</v>
      </c>
      <c r="G15" s="335">
        <v>0</v>
      </c>
      <c r="H15" s="320">
        <v>0</v>
      </c>
      <c r="I15" s="335">
        <v>0</v>
      </c>
      <c r="J15" s="302">
        <f>F15*(1-G15)+4*H15*(1-I15)</f>
        <v>0</v>
      </c>
      <c r="K15" s="319">
        <v>0</v>
      </c>
      <c r="L15" s="303">
        <f>J15*K15</f>
        <v>0</v>
      </c>
      <c r="M15" s="53"/>
    </row>
    <row r="16" spans="1:13" ht="18.75" customHeight="1" thickBot="1">
      <c r="A16" s="247"/>
      <c r="B16" s="52"/>
      <c r="C16" s="514"/>
      <c r="D16" s="321"/>
      <c r="E16" s="322"/>
      <c r="F16" s="323">
        <v>0</v>
      </c>
      <c r="G16" s="336">
        <v>0</v>
      </c>
      <c r="H16" s="323">
        <v>0</v>
      </c>
      <c r="I16" s="340">
        <v>0</v>
      </c>
      <c r="J16" s="304">
        <f>F16*(1-G16)+4*H16*(1-I16)</f>
        <v>0</v>
      </c>
      <c r="K16" s="322">
        <v>0</v>
      </c>
      <c r="L16" s="305">
        <f>J16*K16</f>
        <v>0</v>
      </c>
      <c r="M16" s="53"/>
    </row>
    <row r="17" spans="1:14" ht="18.75" customHeight="1">
      <c r="A17" s="247"/>
      <c r="B17" s="52"/>
      <c r="C17" s="514"/>
      <c r="D17" s="519" t="s">
        <v>322</v>
      </c>
      <c r="E17" s="520"/>
      <c r="F17" s="520"/>
      <c r="G17" s="520"/>
      <c r="H17" s="520"/>
      <c r="I17" s="520"/>
      <c r="J17" s="520"/>
      <c r="K17" s="521"/>
      <c r="L17" s="301">
        <f>SUM(L12:L16)</f>
        <v>0</v>
      </c>
      <c r="M17" s="53"/>
      <c r="N17" s="306"/>
    </row>
    <row r="18" spans="1:13" ht="18.75" customHeight="1" thickBot="1">
      <c r="A18" s="247"/>
      <c r="B18" s="52"/>
      <c r="C18" s="515"/>
      <c r="D18" s="516" t="s">
        <v>323</v>
      </c>
      <c r="E18" s="517"/>
      <c r="F18" s="517"/>
      <c r="G18" s="517"/>
      <c r="H18" s="517"/>
      <c r="I18" s="517"/>
      <c r="J18" s="517"/>
      <c r="K18" s="518"/>
      <c r="L18" s="324">
        <v>0</v>
      </c>
      <c r="M18" s="53"/>
    </row>
    <row r="19" spans="1:13" ht="18.75" customHeight="1">
      <c r="A19" s="247"/>
      <c r="B19" s="52"/>
      <c r="C19" s="513" t="s">
        <v>324</v>
      </c>
      <c r="D19" s="315"/>
      <c r="E19" s="316"/>
      <c r="F19" s="317">
        <v>0</v>
      </c>
      <c r="G19" s="334">
        <v>0</v>
      </c>
      <c r="H19" s="317">
        <v>0</v>
      </c>
      <c r="I19" s="339">
        <v>0</v>
      </c>
      <c r="J19" s="300">
        <f>F19*(1-G19)+4*H19*(1-I19)</f>
        <v>0</v>
      </c>
      <c r="K19" s="316">
        <v>0</v>
      </c>
      <c r="L19" s="301">
        <f>J19*K19</f>
        <v>0</v>
      </c>
      <c r="M19" s="53"/>
    </row>
    <row r="20" spans="1:13" ht="18.75" customHeight="1">
      <c r="A20" s="247"/>
      <c r="B20" s="52"/>
      <c r="C20" s="514"/>
      <c r="D20" s="318"/>
      <c r="E20" s="319"/>
      <c r="F20" s="320">
        <v>0</v>
      </c>
      <c r="G20" s="335">
        <v>0</v>
      </c>
      <c r="H20" s="320">
        <v>0</v>
      </c>
      <c r="I20" s="335">
        <v>0</v>
      </c>
      <c r="J20" s="302">
        <f>F20*(1-G20)+4*H20*(1-I20)</f>
        <v>0</v>
      </c>
      <c r="K20" s="319">
        <v>0</v>
      </c>
      <c r="L20" s="303">
        <f>J20*K20</f>
        <v>0</v>
      </c>
      <c r="M20" s="53"/>
    </row>
    <row r="21" spans="1:13" ht="18.75" customHeight="1">
      <c r="A21" s="247"/>
      <c r="B21" s="52"/>
      <c r="C21" s="514"/>
      <c r="D21" s="318"/>
      <c r="E21" s="319"/>
      <c r="F21" s="320">
        <v>0</v>
      </c>
      <c r="G21" s="335">
        <v>0</v>
      </c>
      <c r="H21" s="320">
        <v>0</v>
      </c>
      <c r="I21" s="335">
        <v>0</v>
      </c>
      <c r="J21" s="302">
        <f>F21*(1-G21)+4*H21*(1-I21)</f>
        <v>0</v>
      </c>
      <c r="K21" s="319">
        <v>0</v>
      </c>
      <c r="L21" s="303">
        <f>J21*K21</f>
        <v>0</v>
      </c>
      <c r="M21" s="53"/>
    </row>
    <row r="22" spans="1:13" ht="18.75" customHeight="1">
      <c r="A22" s="247"/>
      <c r="B22" s="52"/>
      <c r="C22" s="514"/>
      <c r="D22" s="318"/>
      <c r="E22" s="319"/>
      <c r="F22" s="320">
        <v>0</v>
      </c>
      <c r="G22" s="335">
        <v>0</v>
      </c>
      <c r="H22" s="320">
        <v>0</v>
      </c>
      <c r="I22" s="335">
        <v>0</v>
      </c>
      <c r="J22" s="302">
        <f>F22*(1-G22)+4*H22*(1-I22)</f>
        <v>0</v>
      </c>
      <c r="K22" s="319">
        <v>0</v>
      </c>
      <c r="L22" s="303">
        <f>J22*K22</f>
        <v>0</v>
      </c>
      <c r="M22" s="53"/>
    </row>
    <row r="23" spans="1:13" ht="18.75" customHeight="1" thickBot="1">
      <c r="A23" s="247"/>
      <c r="B23" s="52"/>
      <c r="C23" s="514"/>
      <c r="D23" s="321"/>
      <c r="E23" s="322"/>
      <c r="F23" s="323">
        <v>0</v>
      </c>
      <c r="G23" s="336">
        <v>0</v>
      </c>
      <c r="H23" s="323">
        <v>0</v>
      </c>
      <c r="I23" s="340">
        <v>0</v>
      </c>
      <c r="J23" s="304">
        <f>F23*(1-G23)+4*H23*(1-I23)</f>
        <v>0</v>
      </c>
      <c r="K23" s="322">
        <v>0</v>
      </c>
      <c r="L23" s="305">
        <f>J23*K23</f>
        <v>0</v>
      </c>
      <c r="M23" s="53"/>
    </row>
    <row r="24" spans="1:14" ht="18.75" customHeight="1">
      <c r="A24" s="247"/>
      <c r="B24" s="52"/>
      <c r="C24" s="514"/>
      <c r="D24" s="505" t="s">
        <v>325</v>
      </c>
      <c r="E24" s="506"/>
      <c r="F24" s="506"/>
      <c r="G24" s="506"/>
      <c r="H24" s="506"/>
      <c r="I24" s="506"/>
      <c r="J24" s="506"/>
      <c r="K24" s="507"/>
      <c r="L24" s="301">
        <f>SUM(L19:L23)</f>
        <v>0</v>
      </c>
      <c r="M24" s="53"/>
      <c r="N24" s="306"/>
    </row>
    <row r="25" spans="1:13" ht="18.75" customHeight="1" thickBot="1">
      <c r="A25" s="247"/>
      <c r="B25" s="52"/>
      <c r="C25" s="515"/>
      <c r="D25" s="502" t="s">
        <v>326</v>
      </c>
      <c r="E25" s="503"/>
      <c r="F25" s="503"/>
      <c r="G25" s="503"/>
      <c r="H25" s="503"/>
      <c r="I25" s="503"/>
      <c r="J25" s="503"/>
      <c r="K25" s="504"/>
      <c r="L25" s="324">
        <v>0</v>
      </c>
      <c r="M25" s="53"/>
    </row>
    <row r="26" spans="1:13" ht="18.75" customHeight="1" thickBot="1">
      <c r="A26" s="247"/>
      <c r="B26" s="52"/>
      <c r="C26" s="493" t="s">
        <v>315</v>
      </c>
      <c r="D26" s="494"/>
      <c r="E26" s="494"/>
      <c r="F26" s="494"/>
      <c r="G26" s="494"/>
      <c r="H26" s="494"/>
      <c r="I26" s="494"/>
      <c r="J26" s="494"/>
      <c r="K26" s="495"/>
      <c r="L26" s="307">
        <f>L10*L11+L17*L18+L24*L25</f>
        <v>0</v>
      </c>
      <c r="M26" s="53"/>
    </row>
    <row r="27" spans="1:13" ht="18.75" customHeight="1">
      <c r="A27" s="247"/>
      <c r="B27" s="52"/>
      <c r="C27" s="508" t="s">
        <v>314</v>
      </c>
      <c r="D27" s="315"/>
      <c r="E27" s="316"/>
      <c r="F27" s="317">
        <v>0</v>
      </c>
      <c r="G27" s="334">
        <v>0</v>
      </c>
      <c r="H27" s="317">
        <v>0</v>
      </c>
      <c r="I27" s="339">
        <v>0</v>
      </c>
      <c r="J27" s="300">
        <f>F27*(1-G27)+4*H27*(1-I27)</f>
        <v>0</v>
      </c>
      <c r="K27" s="316">
        <v>0</v>
      </c>
      <c r="L27" s="301">
        <f>J27*K27</f>
        <v>0</v>
      </c>
      <c r="M27" s="53"/>
    </row>
    <row r="28" spans="1:13" ht="18.75" customHeight="1">
      <c r="A28" s="247"/>
      <c r="B28" s="52"/>
      <c r="C28" s="493"/>
      <c r="D28" s="318"/>
      <c r="E28" s="319"/>
      <c r="F28" s="320">
        <v>0</v>
      </c>
      <c r="G28" s="335">
        <v>0</v>
      </c>
      <c r="H28" s="320">
        <v>0</v>
      </c>
      <c r="I28" s="335">
        <v>0</v>
      </c>
      <c r="J28" s="302">
        <f>F28*(1-G28)+4*H28*(1-I28)</f>
        <v>0</v>
      </c>
      <c r="K28" s="319">
        <v>0</v>
      </c>
      <c r="L28" s="303">
        <f>J28*K28</f>
        <v>0</v>
      </c>
      <c r="M28" s="53"/>
    </row>
    <row r="29" spans="1:13" ht="18.75" customHeight="1">
      <c r="A29" s="247"/>
      <c r="B29" s="52"/>
      <c r="C29" s="493"/>
      <c r="D29" s="318"/>
      <c r="E29" s="319"/>
      <c r="F29" s="320">
        <v>0</v>
      </c>
      <c r="G29" s="335">
        <v>0</v>
      </c>
      <c r="H29" s="320">
        <v>0</v>
      </c>
      <c r="I29" s="335">
        <v>0</v>
      </c>
      <c r="J29" s="302">
        <f>F29*(1-G29)+4*H29*(1-I29)</f>
        <v>0</v>
      </c>
      <c r="K29" s="319">
        <v>0</v>
      </c>
      <c r="L29" s="303">
        <f>J29*K29</f>
        <v>0</v>
      </c>
      <c r="M29" s="53"/>
    </row>
    <row r="30" spans="1:13" ht="18.75" customHeight="1">
      <c r="A30" s="247"/>
      <c r="B30" s="52"/>
      <c r="C30" s="493"/>
      <c r="D30" s="318"/>
      <c r="E30" s="319"/>
      <c r="F30" s="320">
        <v>0</v>
      </c>
      <c r="G30" s="335">
        <v>0</v>
      </c>
      <c r="H30" s="320">
        <v>0</v>
      </c>
      <c r="I30" s="335">
        <v>0</v>
      </c>
      <c r="J30" s="302">
        <f>F30*(1-G30)+4*H30*(1-I30)</f>
        <v>0</v>
      </c>
      <c r="K30" s="319">
        <v>0</v>
      </c>
      <c r="L30" s="303">
        <f>J30*K30</f>
        <v>0</v>
      </c>
      <c r="M30" s="53"/>
    </row>
    <row r="31" spans="1:13" ht="18.75" customHeight="1" thickBot="1">
      <c r="A31" s="247"/>
      <c r="B31" s="52"/>
      <c r="C31" s="493"/>
      <c r="D31" s="321"/>
      <c r="E31" s="322"/>
      <c r="F31" s="323">
        <v>0</v>
      </c>
      <c r="G31" s="336">
        <v>0</v>
      </c>
      <c r="H31" s="323">
        <v>0</v>
      </c>
      <c r="I31" s="340">
        <v>0</v>
      </c>
      <c r="J31" s="304">
        <f>F31*(1-G31)+4*H31*(1-I31)</f>
        <v>0</v>
      </c>
      <c r="K31" s="322">
        <v>0</v>
      </c>
      <c r="L31" s="305">
        <f>J31*K31</f>
        <v>0</v>
      </c>
      <c r="M31" s="53"/>
    </row>
    <row r="32" spans="1:13" ht="18.75" customHeight="1">
      <c r="A32" s="247"/>
      <c r="B32" s="52"/>
      <c r="C32" s="493"/>
      <c r="D32" s="505" t="s">
        <v>333</v>
      </c>
      <c r="E32" s="506"/>
      <c r="F32" s="506"/>
      <c r="G32" s="506"/>
      <c r="H32" s="506"/>
      <c r="I32" s="506"/>
      <c r="J32" s="506"/>
      <c r="K32" s="507"/>
      <c r="L32" s="301">
        <f>SUM(L27:L31)</f>
        <v>0</v>
      </c>
      <c r="M32" s="53"/>
    </row>
    <row r="33" spans="1:13" ht="18.75" customHeight="1" thickBot="1">
      <c r="A33" s="247"/>
      <c r="B33" s="52"/>
      <c r="C33" s="509"/>
      <c r="D33" s="502" t="s">
        <v>332</v>
      </c>
      <c r="E33" s="503"/>
      <c r="F33" s="503"/>
      <c r="G33" s="503"/>
      <c r="H33" s="503"/>
      <c r="I33" s="503"/>
      <c r="J33" s="503"/>
      <c r="K33" s="504"/>
      <c r="L33" s="324">
        <v>0</v>
      </c>
      <c r="M33" s="53"/>
    </row>
    <row r="34" spans="1:13" ht="18.75" customHeight="1" thickBot="1">
      <c r="A34" s="247"/>
      <c r="B34" s="52"/>
      <c r="C34" s="493" t="s">
        <v>316</v>
      </c>
      <c r="D34" s="494"/>
      <c r="E34" s="494"/>
      <c r="F34" s="494"/>
      <c r="G34" s="494"/>
      <c r="H34" s="494"/>
      <c r="I34" s="494"/>
      <c r="J34" s="494"/>
      <c r="K34" s="495"/>
      <c r="L34" s="307">
        <f>SUM(L27:L31)</f>
        <v>0</v>
      </c>
      <c r="M34" s="53"/>
    </row>
    <row r="35" spans="1:13" ht="18.75" customHeight="1">
      <c r="A35" s="247"/>
      <c r="B35" s="52"/>
      <c r="C35" s="499" t="s">
        <v>317</v>
      </c>
      <c r="D35" s="325"/>
      <c r="E35" s="316"/>
      <c r="F35" s="317">
        <v>0</v>
      </c>
      <c r="G35" s="334">
        <v>0</v>
      </c>
      <c r="H35" s="317">
        <v>0</v>
      </c>
      <c r="I35" s="339">
        <v>0</v>
      </c>
      <c r="J35" s="300">
        <f>F35*(1-G35)+4*H35*(1-I35)</f>
        <v>0</v>
      </c>
      <c r="K35" s="316">
        <v>0</v>
      </c>
      <c r="L35" s="301">
        <f>J35*K35</f>
        <v>0</v>
      </c>
      <c r="M35" s="53"/>
    </row>
    <row r="36" spans="1:13" ht="18.75" customHeight="1">
      <c r="A36" s="247"/>
      <c r="B36" s="52"/>
      <c r="C36" s="500"/>
      <c r="D36" s="326"/>
      <c r="E36" s="319"/>
      <c r="F36" s="320">
        <v>0</v>
      </c>
      <c r="G36" s="335">
        <v>0</v>
      </c>
      <c r="H36" s="320">
        <v>0</v>
      </c>
      <c r="I36" s="335">
        <v>0</v>
      </c>
      <c r="J36" s="302">
        <f>F36*(1-G36)+4*H36*(1-I36)</f>
        <v>0</v>
      </c>
      <c r="K36" s="319">
        <v>0</v>
      </c>
      <c r="L36" s="303">
        <f>J36*K36</f>
        <v>0</v>
      </c>
      <c r="M36" s="53"/>
    </row>
    <row r="37" spans="1:13" ht="18.75" customHeight="1">
      <c r="A37" s="247"/>
      <c r="B37" s="52"/>
      <c r="C37" s="500"/>
      <c r="D37" s="326"/>
      <c r="E37" s="319"/>
      <c r="F37" s="320">
        <v>0</v>
      </c>
      <c r="G37" s="335">
        <v>0</v>
      </c>
      <c r="H37" s="320">
        <v>0</v>
      </c>
      <c r="I37" s="335">
        <v>0</v>
      </c>
      <c r="J37" s="302">
        <f>F37*(1-G37)+4*H37*(1-I37)</f>
        <v>0</v>
      </c>
      <c r="K37" s="319">
        <v>0</v>
      </c>
      <c r="L37" s="303">
        <f>J37*K37</f>
        <v>0</v>
      </c>
      <c r="M37" s="53"/>
    </row>
    <row r="38" spans="1:13" ht="18.75" customHeight="1">
      <c r="A38" s="247"/>
      <c r="B38" s="52"/>
      <c r="C38" s="500"/>
      <c r="D38" s="326"/>
      <c r="E38" s="319"/>
      <c r="F38" s="320">
        <v>0</v>
      </c>
      <c r="G38" s="335">
        <v>0</v>
      </c>
      <c r="H38" s="320">
        <v>0</v>
      </c>
      <c r="I38" s="335">
        <v>0</v>
      </c>
      <c r="J38" s="302">
        <f>F38*(1-G38)+4*H38*(1-I38)</f>
        <v>0</v>
      </c>
      <c r="K38" s="319">
        <v>0</v>
      </c>
      <c r="L38" s="303">
        <f>J38*K38</f>
        <v>0</v>
      </c>
      <c r="M38" s="53"/>
    </row>
    <row r="39" spans="1:13" ht="18.75" customHeight="1" thickBot="1">
      <c r="A39" s="247"/>
      <c r="B39" s="52"/>
      <c r="C39" s="501"/>
      <c r="D39" s="327"/>
      <c r="E39" s="322"/>
      <c r="F39" s="323">
        <v>0</v>
      </c>
      <c r="G39" s="336">
        <v>0</v>
      </c>
      <c r="H39" s="323">
        <v>0</v>
      </c>
      <c r="I39" s="340">
        <v>0</v>
      </c>
      <c r="J39" s="304">
        <f>F39*(1-G39)+4*H39*(1-I39)</f>
        <v>0</v>
      </c>
      <c r="K39" s="322">
        <v>0</v>
      </c>
      <c r="L39" s="305">
        <f>J39*K39</f>
        <v>0</v>
      </c>
      <c r="M39" s="53"/>
    </row>
    <row r="40" spans="1:13" ht="18.75" customHeight="1" thickBot="1">
      <c r="A40" s="247"/>
      <c r="B40" s="52"/>
      <c r="C40" s="496" t="s">
        <v>327</v>
      </c>
      <c r="D40" s="497"/>
      <c r="E40" s="497"/>
      <c r="F40" s="497"/>
      <c r="G40" s="497"/>
      <c r="H40" s="497"/>
      <c r="I40" s="497"/>
      <c r="J40" s="497"/>
      <c r="K40" s="498"/>
      <c r="L40" s="308">
        <f>SUM(L35:L39)</f>
        <v>0</v>
      </c>
      <c r="M40" s="53"/>
    </row>
    <row r="41" spans="1:15" ht="18.75" customHeight="1" thickBot="1">
      <c r="A41" s="247"/>
      <c r="B41" s="52"/>
      <c r="C41" s="510" t="s">
        <v>3</v>
      </c>
      <c r="D41" s="511"/>
      <c r="E41" s="511"/>
      <c r="F41" s="511"/>
      <c r="G41" s="511"/>
      <c r="H41" s="511"/>
      <c r="I41" s="511"/>
      <c r="J41" s="511"/>
      <c r="K41" s="512"/>
      <c r="L41" s="309">
        <f>L26+L34+L40</f>
        <v>0</v>
      </c>
      <c r="M41" s="53"/>
      <c r="N41" s="310"/>
      <c r="O41" s="258"/>
    </row>
    <row r="42" spans="1:33" s="266" customFormat="1" ht="15">
      <c r="A42" s="265"/>
      <c r="B42" s="62"/>
      <c r="C42" s="64"/>
      <c r="D42" s="64"/>
      <c r="E42" s="64"/>
      <c r="F42" s="311"/>
      <c r="G42" s="337"/>
      <c r="H42" s="311"/>
      <c r="I42" s="337"/>
      <c r="J42" s="311"/>
      <c r="K42" s="64"/>
      <c r="L42" s="312"/>
      <c r="M42" s="65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</sheetData>
  <sheetProtection insertRows="0" selectLockedCells="1"/>
  <mergeCells count="18">
    <mergeCell ref="C41:K41"/>
    <mergeCell ref="C2:L2"/>
    <mergeCell ref="C12:C18"/>
    <mergeCell ref="C19:C25"/>
    <mergeCell ref="C5:C11"/>
    <mergeCell ref="D10:K10"/>
    <mergeCell ref="D11:K11"/>
    <mergeCell ref="D18:K18"/>
    <mergeCell ref="D17:K17"/>
    <mergeCell ref="D24:K24"/>
    <mergeCell ref="C34:K34"/>
    <mergeCell ref="C40:K40"/>
    <mergeCell ref="C35:C39"/>
    <mergeCell ref="D25:K25"/>
    <mergeCell ref="C26:K26"/>
    <mergeCell ref="D32:K32"/>
    <mergeCell ref="D33:K33"/>
    <mergeCell ref="C27:C33"/>
  </mergeCells>
  <printOptions/>
  <pageMargins left="0.17" right="0.17" top="0.26" bottom="0.17" header="0.17" footer="0.17"/>
  <pageSetup fitToHeight="1" fitToWidth="1" horizontalDpi="600" verticalDpi="600" orientation="landscape" paperSize="9" scale="72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G42"/>
  <sheetViews>
    <sheetView zoomScale="75" zoomScaleNormal="75" zoomScalePageLayoutView="0" workbookViewId="0" topLeftCell="B1">
      <selection activeCell="D5" sqref="D5"/>
    </sheetView>
  </sheetViews>
  <sheetFormatPr defaultColWidth="9.140625" defaultRowHeight="12.75"/>
  <cols>
    <col min="1" max="1" width="1.8515625" style="1" hidden="1" customWidth="1"/>
    <col min="2" max="2" width="2.8515625" style="2" customWidth="1"/>
    <col min="3" max="3" width="27.28125" style="2" bestFit="1" customWidth="1"/>
    <col min="4" max="4" width="21.8515625" style="2" customWidth="1"/>
    <col min="5" max="5" width="18.57421875" style="2" customWidth="1"/>
    <col min="6" max="6" width="14.421875" style="163" customWidth="1"/>
    <col min="7" max="7" width="14.421875" style="348" customWidth="1"/>
    <col min="8" max="8" width="14.421875" style="163" customWidth="1"/>
    <col min="9" max="9" width="13.57421875" style="348" customWidth="1"/>
    <col min="10" max="10" width="21.7109375" style="163" customWidth="1"/>
    <col min="11" max="11" width="13.421875" style="2" customWidth="1"/>
    <col min="12" max="12" width="15.7109375" style="165" customWidth="1"/>
    <col min="13" max="13" width="2.57421875" style="2" customWidth="1"/>
    <col min="14" max="14" width="29.00390625" style="0" customWidth="1"/>
    <col min="15" max="15" width="18.421875" style="0" customWidth="1"/>
    <col min="34" max="16384" width="9.140625" style="1" customWidth="1"/>
  </cols>
  <sheetData>
    <row r="1" spans="2:13" ht="12.75">
      <c r="B1" s="3"/>
      <c r="C1" s="4"/>
      <c r="D1" s="4"/>
      <c r="E1" s="4"/>
      <c r="F1" s="160"/>
      <c r="G1" s="341"/>
      <c r="H1" s="160"/>
      <c r="I1" s="341"/>
      <c r="J1" s="160"/>
      <c r="K1" s="4"/>
      <c r="L1" s="160"/>
      <c r="M1" s="5"/>
    </row>
    <row r="2" spans="1:33" s="2" customFormat="1" ht="40.5" customHeight="1">
      <c r="A2" s="14"/>
      <c r="B2" s="6"/>
      <c r="C2" s="525" t="s">
        <v>336</v>
      </c>
      <c r="D2" s="526"/>
      <c r="E2" s="526"/>
      <c r="F2" s="526"/>
      <c r="G2" s="526"/>
      <c r="H2" s="526"/>
      <c r="I2" s="526"/>
      <c r="J2" s="526"/>
      <c r="K2" s="526"/>
      <c r="L2" s="526"/>
      <c r="M2" s="1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2" customFormat="1" ht="13.5" thickBot="1">
      <c r="A3" s="14"/>
      <c r="B3" s="6"/>
      <c r="C3" s="10"/>
      <c r="D3" s="10"/>
      <c r="E3" s="10"/>
      <c r="F3" s="161"/>
      <c r="G3" s="342"/>
      <c r="H3" s="161"/>
      <c r="I3" s="342"/>
      <c r="J3" s="161"/>
      <c r="K3" s="10"/>
      <c r="L3" s="161"/>
      <c r="M3" s="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14" ht="38.25" customHeight="1" thickBot="1">
      <c r="A4" s="15"/>
      <c r="B4" s="6"/>
      <c r="C4" s="189"/>
      <c r="D4" s="190" t="s">
        <v>301</v>
      </c>
      <c r="E4" s="190" t="s">
        <v>302</v>
      </c>
      <c r="F4" s="191" t="s">
        <v>303</v>
      </c>
      <c r="G4" s="343" t="s">
        <v>330</v>
      </c>
      <c r="H4" s="191" t="s">
        <v>312</v>
      </c>
      <c r="I4" s="343" t="s">
        <v>331</v>
      </c>
      <c r="J4" s="191" t="s">
        <v>335</v>
      </c>
      <c r="K4" s="190" t="s">
        <v>304</v>
      </c>
      <c r="L4" s="192" t="s">
        <v>305</v>
      </c>
      <c r="M4" s="8"/>
      <c r="N4" s="46"/>
    </row>
    <row r="5" spans="1:13" ht="18.75" customHeight="1">
      <c r="A5" s="15"/>
      <c r="B5" s="6"/>
      <c r="C5" s="527" t="s">
        <v>318</v>
      </c>
      <c r="D5" s="184"/>
      <c r="E5" s="176"/>
      <c r="F5" s="228">
        <v>0</v>
      </c>
      <c r="G5" s="344">
        <v>0</v>
      </c>
      <c r="H5" s="228">
        <v>0</v>
      </c>
      <c r="I5" s="344">
        <v>0</v>
      </c>
      <c r="J5" s="238">
        <f>F5*(1-G5)+4*H5*(1-I5)</f>
        <v>0</v>
      </c>
      <c r="K5" s="176">
        <v>0</v>
      </c>
      <c r="L5" s="230">
        <f>J5*K5</f>
        <v>0</v>
      </c>
      <c r="M5" s="8"/>
    </row>
    <row r="6" spans="1:13" ht="18.75" customHeight="1">
      <c r="A6" s="15"/>
      <c r="B6" s="6"/>
      <c r="C6" s="528"/>
      <c r="D6" s="185"/>
      <c r="E6" s="177"/>
      <c r="F6" s="236">
        <v>0</v>
      </c>
      <c r="G6" s="345">
        <v>0</v>
      </c>
      <c r="H6" s="236">
        <v>0</v>
      </c>
      <c r="I6" s="345">
        <v>0</v>
      </c>
      <c r="J6" s="239">
        <f>F6*(1-G6)+4*H6*(1-I6)</f>
        <v>0</v>
      </c>
      <c r="K6" s="177">
        <v>0</v>
      </c>
      <c r="L6" s="231">
        <f>J6*K6</f>
        <v>0</v>
      </c>
      <c r="M6" s="8"/>
    </row>
    <row r="7" spans="1:13" ht="18.75" customHeight="1">
      <c r="A7" s="15"/>
      <c r="B7" s="6"/>
      <c r="C7" s="528"/>
      <c r="D7" s="185"/>
      <c r="E7" s="177"/>
      <c r="F7" s="236">
        <v>0</v>
      </c>
      <c r="G7" s="345">
        <v>0</v>
      </c>
      <c r="H7" s="236">
        <v>0</v>
      </c>
      <c r="I7" s="345">
        <v>0</v>
      </c>
      <c r="J7" s="239">
        <f>F7*(1-G7)+4*H7*(1-I7)</f>
        <v>0</v>
      </c>
      <c r="K7" s="177">
        <v>0</v>
      </c>
      <c r="L7" s="231">
        <f>J7*K7</f>
        <v>0</v>
      </c>
      <c r="M7" s="8"/>
    </row>
    <row r="8" spans="1:13" ht="18.75" customHeight="1">
      <c r="A8" s="15"/>
      <c r="B8" s="6"/>
      <c r="C8" s="528"/>
      <c r="D8" s="185"/>
      <c r="E8" s="177"/>
      <c r="F8" s="236">
        <v>0</v>
      </c>
      <c r="G8" s="345">
        <v>0</v>
      </c>
      <c r="H8" s="236">
        <v>0</v>
      </c>
      <c r="I8" s="345">
        <v>0</v>
      </c>
      <c r="J8" s="239">
        <f>F8*(1-G8)+4*H8*(1-I8)</f>
        <v>0</v>
      </c>
      <c r="K8" s="177">
        <v>0</v>
      </c>
      <c r="L8" s="231">
        <f>J8*K8</f>
        <v>0</v>
      </c>
      <c r="M8" s="8"/>
    </row>
    <row r="9" spans="1:13" ht="18.75" customHeight="1" thickBot="1">
      <c r="A9" s="15"/>
      <c r="B9" s="6"/>
      <c r="C9" s="528"/>
      <c r="D9" s="186"/>
      <c r="E9" s="187"/>
      <c r="F9" s="237">
        <v>0</v>
      </c>
      <c r="G9" s="346">
        <v>0</v>
      </c>
      <c r="H9" s="237">
        <v>0</v>
      </c>
      <c r="I9" s="346">
        <v>0</v>
      </c>
      <c r="J9" s="240">
        <f>F9*(1-G9)+4*H9*(1-I9)</f>
        <v>0</v>
      </c>
      <c r="K9" s="187">
        <v>0</v>
      </c>
      <c r="L9" s="232">
        <f>J9*K9</f>
        <v>0</v>
      </c>
      <c r="M9" s="8"/>
    </row>
    <row r="10" spans="1:14" ht="18.75" customHeight="1">
      <c r="A10" s="15"/>
      <c r="B10" s="6"/>
      <c r="C10" s="528"/>
      <c r="D10" s="530" t="s">
        <v>319</v>
      </c>
      <c r="E10" s="531"/>
      <c r="F10" s="531"/>
      <c r="G10" s="531"/>
      <c r="H10" s="531"/>
      <c r="I10" s="531"/>
      <c r="J10" s="531"/>
      <c r="K10" s="532"/>
      <c r="L10" s="230">
        <f>SUM(L5:L9)</f>
        <v>0</v>
      </c>
      <c r="M10" s="8"/>
      <c r="N10" s="182"/>
    </row>
    <row r="11" spans="1:13" ht="18.75" customHeight="1" thickBot="1">
      <c r="A11" s="15"/>
      <c r="B11" s="6"/>
      <c r="C11" s="529"/>
      <c r="D11" s="533" t="s">
        <v>320</v>
      </c>
      <c r="E11" s="534"/>
      <c r="F11" s="534"/>
      <c r="G11" s="534"/>
      <c r="H11" s="534"/>
      <c r="I11" s="534"/>
      <c r="J11" s="534"/>
      <c r="K11" s="535"/>
      <c r="L11" s="229">
        <v>0</v>
      </c>
      <c r="M11" s="8"/>
    </row>
    <row r="12" spans="1:13" ht="18.75" customHeight="1">
      <c r="A12" s="15"/>
      <c r="B12" s="6"/>
      <c r="C12" s="527" t="s">
        <v>321</v>
      </c>
      <c r="D12" s="184"/>
      <c r="E12" s="176"/>
      <c r="F12" s="228">
        <v>0</v>
      </c>
      <c r="G12" s="344">
        <v>0</v>
      </c>
      <c r="H12" s="228">
        <v>0</v>
      </c>
      <c r="I12" s="344">
        <v>0</v>
      </c>
      <c r="J12" s="238">
        <f>F12*(1-G12)+4*H12*(1-I12)</f>
        <v>0</v>
      </c>
      <c r="K12" s="176">
        <v>0</v>
      </c>
      <c r="L12" s="230">
        <f>J12*K12</f>
        <v>0</v>
      </c>
      <c r="M12" s="8"/>
    </row>
    <row r="13" spans="1:13" ht="18.75" customHeight="1">
      <c r="A13" s="15"/>
      <c r="B13" s="6"/>
      <c r="C13" s="528"/>
      <c r="D13" s="185"/>
      <c r="E13" s="177"/>
      <c r="F13" s="236">
        <v>0</v>
      </c>
      <c r="G13" s="345">
        <v>0</v>
      </c>
      <c r="H13" s="236">
        <v>0</v>
      </c>
      <c r="I13" s="345">
        <v>0</v>
      </c>
      <c r="J13" s="239">
        <f>F13*(1-G13)+4*H13*(1-I13)</f>
        <v>0</v>
      </c>
      <c r="K13" s="177">
        <v>0</v>
      </c>
      <c r="L13" s="231">
        <f>J13*K13</f>
        <v>0</v>
      </c>
      <c r="M13" s="8"/>
    </row>
    <row r="14" spans="1:13" ht="18.75" customHeight="1">
      <c r="A14" s="15"/>
      <c r="B14" s="6"/>
      <c r="C14" s="528"/>
      <c r="D14" s="185"/>
      <c r="E14" s="177"/>
      <c r="F14" s="236">
        <v>0</v>
      </c>
      <c r="G14" s="345">
        <v>0</v>
      </c>
      <c r="H14" s="236">
        <v>0</v>
      </c>
      <c r="I14" s="345">
        <v>0</v>
      </c>
      <c r="J14" s="239">
        <f>F14*(1-G14)+4*H14*(1-I14)</f>
        <v>0</v>
      </c>
      <c r="K14" s="177">
        <v>0</v>
      </c>
      <c r="L14" s="231">
        <f>J14*K14</f>
        <v>0</v>
      </c>
      <c r="M14" s="8"/>
    </row>
    <row r="15" spans="1:13" ht="18.75" customHeight="1">
      <c r="A15" s="15"/>
      <c r="B15" s="6"/>
      <c r="C15" s="528"/>
      <c r="D15" s="185"/>
      <c r="E15" s="177"/>
      <c r="F15" s="236">
        <v>0</v>
      </c>
      <c r="G15" s="345">
        <v>0</v>
      </c>
      <c r="H15" s="236">
        <v>0</v>
      </c>
      <c r="I15" s="345">
        <v>0</v>
      </c>
      <c r="J15" s="239">
        <f>F15*(1-G15)+4*H15*(1-I15)</f>
        <v>0</v>
      </c>
      <c r="K15" s="177">
        <v>0</v>
      </c>
      <c r="L15" s="231">
        <f>J15*K15</f>
        <v>0</v>
      </c>
      <c r="M15" s="8"/>
    </row>
    <row r="16" spans="1:13" ht="18.75" customHeight="1" thickBot="1">
      <c r="A16" s="15"/>
      <c r="B16" s="6"/>
      <c r="C16" s="528"/>
      <c r="D16" s="186"/>
      <c r="E16" s="187"/>
      <c r="F16" s="237">
        <v>0</v>
      </c>
      <c r="G16" s="346">
        <v>0</v>
      </c>
      <c r="H16" s="237">
        <v>0</v>
      </c>
      <c r="I16" s="346">
        <v>0</v>
      </c>
      <c r="J16" s="240">
        <f>F16*(1-G16)+4*H16*(1-I16)</f>
        <v>0</v>
      </c>
      <c r="K16" s="187">
        <v>0</v>
      </c>
      <c r="L16" s="232">
        <f>J16*K16</f>
        <v>0</v>
      </c>
      <c r="M16" s="8"/>
    </row>
    <row r="17" spans="1:14" ht="18.75" customHeight="1">
      <c r="A17" s="15"/>
      <c r="B17" s="6"/>
      <c r="C17" s="528"/>
      <c r="D17" s="539" t="s">
        <v>322</v>
      </c>
      <c r="E17" s="540"/>
      <c r="F17" s="540"/>
      <c r="G17" s="540"/>
      <c r="H17" s="540"/>
      <c r="I17" s="540"/>
      <c r="J17" s="540"/>
      <c r="K17" s="541"/>
      <c r="L17" s="230">
        <f>SUM(L12:L16)</f>
        <v>0</v>
      </c>
      <c r="M17" s="8"/>
      <c r="N17" s="182"/>
    </row>
    <row r="18" spans="1:13" ht="18.75" customHeight="1" thickBot="1">
      <c r="A18" s="15"/>
      <c r="B18" s="6"/>
      <c r="C18" s="529"/>
      <c r="D18" s="536" t="s">
        <v>323</v>
      </c>
      <c r="E18" s="537"/>
      <c r="F18" s="537"/>
      <c r="G18" s="537"/>
      <c r="H18" s="537"/>
      <c r="I18" s="537"/>
      <c r="J18" s="537"/>
      <c r="K18" s="538"/>
      <c r="L18" s="229">
        <v>0</v>
      </c>
      <c r="M18" s="8"/>
    </row>
    <row r="19" spans="1:13" ht="18.75" customHeight="1">
      <c r="A19" s="15"/>
      <c r="B19" s="6"/>
      <c r="C19" s="527" t="s">
        <v>324</v>
      </c>
      <c r="D19" s="184"/>
      <c r="E19" s="176"/>
      <c r="F19" s="228">
        <v>0</v>
      </c>
      <c r="G19" s="344">
        <v>0</v>
      </c>
      <c r="H19" s="228">
        <v>0</v>
      </c>
      <c r="I19" s="344">
        <v>0</v>
      </c>
      <c r="J19" s="238">
        <f>F19*(1-G19)+4*H19*(1-I19)</f>
        <v>0</v>
      </c>
      <c r="K19" s="176">
        <v>0</v>
      </c>
      <c r="L19" s="230">
        <f>J19*K19</f>
        <v>0</v>
      </c>
      <c r="M19" s="8"/>
    </row>
    <row r="20" spans="1:13" ht="18.75" customHeight="1">
      <c r="A20" s="15"/>
      <c r="B20" s="6"/>
      <c r="C20" s="528"/>
      <c r="D20" s="185"/>
      <c r="E20" s="177"/>
      <c r="F20" s="236">
        <v>0</v>
      </c>
      <c r="G20" s="345">
        <v>0</v>
      </c>
      <c r="H20" s="236">
        <v>0</v>
      </c>
      <c r="I20" s="345">
        <v>0</v>
      </c>
      <c r="J20" s="239">
        <f>F20*(1-G20)+4*H20*(1-I20)</f>
        <v>0</v>
      </c>
      <c r="K20" s="177">
        <v>0</v>
      </c>
      <c r="L20" s="231">
        <f>J20*K20</f>
        <v>0</v>
      </c>
      <c r="M20" s="8"/>
    </row>
    <row r="21" spans="1:13" ht="18.75" customHeight="1">
      <c r="A21" s="15"/>
      <c r="B21" s="6"/>
      <c r="C21" s="528"/>
      <c r="D21" s="185"/>
      <c r="E21" s="177"/>
      <c r="F21" s="236">
        <v>0</v>
      </c>
      <c r="G21" s="345">
        <v>0</v>
      </c>
      <c r="H21" s="236">
        <v>0</v>
      </c>
      <c r="I21" s="345">
        <v>0</v>
      </c>
      <c r="J21" s="239">
        <f>F21*(1-G21)+4*H21*(1-I21)</f>
        <v>0</v>
      </c>
      <c r="K21" s="177">
        <v>0</v>
      </c>
      <c r="L21" s="231">
        <f>J21*K21</f>
        <v>0</v>
      </c>
      <c r="M21" s="8"/>
    </row>
    <row r="22" spans="1:13" ht="18.75" customHeight="1">
      <c r="A22" s="15"/>
      <c r="B22" s="6"/>
      <c r="C22" s="528"/>
      <c r="D22" s="185"/>
      <c r="E22" s="177"/>
      <c r="F22" s="236">
        <v>0</v>
      </c>
      <c r="G22" s="345">
        <v>0</v>
      </c>
      <c r="H22" s="236">
        <v>0</v>
      </c>
      <c r="I22" s="345">
        <v>0</v>
      </c>
      <c r="J22" s="239">
        <f>F22*(1-G22)+4*H22*(1-I22)</f>
        <v>0</v>
      </c>
      <c r="K22" s="177">
        <v>0</v>
      </c>
      <c r="L22" s="231">
        <f>J22*K22</f>
        <v>0</v>
      </c>
      <c r="M22" s="8"/>
    </row>
    <row r="23" spans="1:13" ht="18.75" customHeight="1" thickBot="1">
      <c r="A23" s="15"/>
      <c r="B23" s="6"/>
      <c r="C23" s="528"/>
      <c r="D23" s="186"/>
      <c r="E23" s="187"/>
      <c r="F23" s="237">
        <v>0</v>
      </c>
      <c r="G23" s="346">
        <v>0</v>
      </c>
      <c r="H23" s="237">
        <v>0</v>
      </c>
      <c r="I23" s="346">
        <v>0</v>
      </c>
      <c r="J23" s="240">
        <f>F23*(1-G23)+4*H23*(1-I23)</f>
        <v>0</v>
      </c>
      <c r="K23" s="187">
        <v>0</v>
      </c>
      <c r="L23" s="232">
        <f>J23*K23</f>
        <v>0</v>
      </c>
      <c r="M23" s="8"/>
    </row>
    <row r="24" spans="1:14" ht="18.75" customHeight="1">
      <c r="A24" s="15"/>
      <c r="B24" s="6"/>
      <c r="C24" s="528"/>
      <c r="D24" s="530" t="s">
        <v>325</v>
      </c>
      <c r="E24" s="531"/>
      <c r="F24" s="531"/>
      <c r="G24" s="531"/>
      <c r="H24" s="531"/>
      <c r="I24" s="531"/>
      <c r="J24" s="531"/>
      <c r="K24" s="532"/>
      <c r="L24" s="230">
        <f>SUM(L19:L23)</f>
        <v>0</v>
      </c>
      <c r="M24" s="8"/>
      <c r="N24" s="182"/>
    </row>
    <row r="25" spans="1:13" ht="18.75" customHeight="1" thickBot="1">
      <c r="A25" s="15"/>
      <c r="B25" s="6"/>
      <c r="C25" s="529"/>
      <c r="D25" s="533" t="s">
        <v>326</v>
      </c>
      <c r="E25" s="534"/>
      <c r="F25" s="534"/>
      <c r="G25" s="534"/>
      <c r="H25" s="534"/>
      <c r="I25" s="534"/>
      <c r="J25" s="534"/>
      <c r="K25" s="535"/>
      <c r="L25" s="229">
        <v>0</v>
      </c>
      <c r="M25" s="8"/>
    </row>
    <row r="26" spans="1:13" ht="18.75" customHeight="1" thickBot="1">
      <c r="A26" s="15"/>
      <c r="B26" s="6"/>
      <c r="C26" s="542" t="s">
        <v>315</v>
      </c>
      <c r="D26" s="543"/>
      <c r="E26" s="543"/>
      <c r="F26" s="543"/>
      <c r="G26" s="543"/>
      <c r="H26" s="543"/>
      <c r="I26" s="543"/>
      <c r="J26" s="543"/>
      <c r="K26" s="544"/>
      <c r="L26" s="233">
        <f>L10*L11+L17*L18+L24*L25</f>
        <v>0</v>
      </c>
      <c r="M26" s="8"/>
    </row>
    <row r="27" spans="1:13" ht="18.75" customHeight="1">
      <c r="A27" s="15"/>
      <c r="B27" s="6"/>
      <c r="C27" s="551" t="s">
        <v>314</v>
      </c>
      <c r="D27" s="184"/>
      <c r="E27" s="176"/>
      <c r="F27" s="228">
        <v>0</v>
      </c>
      <c r="G27" s="344">
        <v>0</v>
      </c>
      <c r="H27" s="228">
        <v>0</v>
      </c>
      <c r="I27" s="344">
        <v>0</v>
      </c>
      <c r="J27" s="238">
        <f>F27*(1-G27)+4*H27*(1-I27)</f>
        <v>0</v>
      </c>
      <c r="K27" s="176">
        <v>0</v>
      </c>
      <c r="L27" s="230">
        <f>J27*K27</f>
        <v>0</v>
      </c>
      <c r="M27" s="8"/>
    </row>
    <row r="28" spans="1:13" ht="18.75" customHeight="1">
      <c r="A28" s="15"/>
      <c r="B28" s="6"/>
      <c r="C28" s="542"/>
      <c r="D28" s="185"/>
      <c r="E28" s="177"/>
      <c r="F28" s="236">
        <v>0</v>
      </c>
      <c r="G28" s="345">
        <v>0</v>
      </c>
      <c r="H28" s="236">
        <v>0</v>
      </c>
      <c r="I28" s="345">
        <v>0</v>
      </c>
      <c r="J28" s="239">
        <f>F28*(1-G28)+4*H28*(1-I28)</f>
        <v>0</v>
      </c>
      <c r="K28" s="177">
        <v>0</v>
      </c>
      <c r="L28" s="231">
        <f>J28*K28</f>
        <v>0</v>
      </c>
      <c r="M28" s="8"/>
    </row>
    <row r="29" spans="1:13" ht="18.75" customHeight="1">
      <c r="A29" s="15"/>
      <c r="B29" s="6"/>
      <c r="C29" s="542"/>
      <c r="D29" s="185"/>
      <c r="E29" s="177"/>
      <c r="F29" s="236">
        <v>0</v>
      </c>
      <c r="G29" s="345">
        <v>0</v>
      </c>
      <c r="H29" s="236">
        <v>0</v>
      </c>
      <c r="I29" s="345">
        <v>0</v>
      </c>
      <c r="J29" s="239">
        <f>F29*(1-G29)+4*H29*(1-I29)</f>
        <v>0</v>
      </c>
      <c r="K29" s="177">
        <v>0</v>
      </c>
      <c r="L29" s="231">
        <f>J29*K29</f>
        <v>0</v>
      </c>
      <c r="M29" s="8"/>
    </row>
    <row r="30" spans="1:13" ht="18.75" customHeight="1">
      <c r="A30" s="15"/>
      <c r="B30" s="6"/>
      <c r="C30" s="542"/>
      <c r="D30" s="185"/>
      <c r="E30" s="177"/>
      <c r="F30" s="236">
        <v>0</v>
      </c>
      <c r="G30" s="345">
        <v>0</v>
      </c>
      <c r="H30" s="236">
        <v>0</v>
      </c>
      <c r="I30" s="345">
        <v>0</v>
      </c>
      <c r="J30" s="239">
        <f>F30*(1-G30)+4*H30*(1-I30)</f>
        <v>0</v>
      </c>
      <c r="K30" s="177">
        <v>0</v>
      </c>
      <c r="L30" s="231">
        <f>J30*K30</f>
        <v>0</v>
      </c>
      <c r="M30" s="8"/>
    </row>
    <row r="31" spans="1:13" ht="18.75" customHeight="1" thickBot="1">
      <c r="A31" s="15"/>
      <c r="B31" s="6"/>
      <c r="C31" s="542"/>
      <c r="D31" s="186"/>
      <c r="E31" s="187"/>
      <c r="F31" s="237">
        <v>0</v>
      </c>
      <c r="G31" s="346">
        <v>0</v>
      </c>
      <c r="H31" s="237">
        <v>0</v>
      </c>
      <c r="I31" s="346">
        <v>0</v>
      </c>
      <c r="J31" s="240">
        <f>F31*(1-G31)+4*H31*(1-I31)</f>
        <v>0</v>
      </c>
      <c r="K31" s="187">
        <v>0</v>
      </c>
      <c r="L31" s="232">
        <f>J31*K31</f>
        <v>0</v>
      </c>
      <c r="M31" s="8"/>
    </row>
    <row r="32" spans="1:13" ht="18.75" customHeight="1">
      <c r="A32" s="15"/>
      <c r="B32" s="6"/>
      <c r="C32" s="542"/>
      <c r="D32" s="530" t="s">
        <v>333</v>
      </c>
      <c r="E32" s="531"/>
      <c r="F32" s="531"/>
      <c r="G32" s="531"/>
      <c r="H32" s="531"/>
      <c r="I32" s="531"/>
      <c r="J32" s="531"/>
      <c r="K32" s="532"/>
      <c r="L32" s="230">
        <f>SUM(L27:L31)</f>
        <v>0</v>
      </c>
      <c r="M32" s="8"/>
    </row>
    <row r="33" spans="1:13" ht="18.75" customHeight="1" thickBot="1">
      <c r="A33" s="15"/>
      <c r="B33" s="6"/>
      <c r="C33" s="552"/>
      <c r="D33" s="533" t="s">
        <v>332</v>
      </c>
      <c r="E33" s="534"/>
      <c r="F33" s="534"/>
      <c r="G33" s="534"/>
      <c r="H33" s="534"/>
      <c r="I33" s="534"/>
      <c r="J33" s="534"/>
      <c r="K33" s="535"/>
      <c r="L33" s="229">
        <v>0</v>
      </c>
      <c r="M33" s="8"/>
    </row>
    <row r="34" spans="1:13" ht="18.75" customHeight="1" thickBot="1">
      <c r="A34" s="15"/>
      <c r="B34" s="6"/>
      <c r="C34" s="542" t="s">
        <v>316</v>
      </c>
      <c r="D34" s="543"/>
      <c r="E34" s="543"/>
      <c r="F34" s="543"/>
      <c r="G34" s="543"/>
      <c r="H34" s="543"/>
      <c r="I34" s="543"/>
      <c r="J34" s="543"/>
      <c r="K34" s="544"/>
      <c r="L34" s="233">
        <f>SUM(L27:L31)</f>
        <v>0</v>
      </c>
      <c r="M34" s="8"/>
    </row>
    <row r="35" spans="1:13" ht="18.75" customHeight="1">
      <c r="A35" s="15"/>
      <c r="B35" s="6"/>
      <c r="C35" s="548" t="s">
        <v>317</v>
      </c>
      <c r="D35" s="174"/>
      <c r="E35" s="176"/>
      <c r="F35" s="228">
        <v>0</v>
      </c>
      <c r="G35" s="344">
        <v>0</v>
      </c>
      <c r="H35" s="228">
        <v>0</v>
      </c>
      <c r="I35" s="344">
        <v>0</v>
      </c>
      <c r="J35" s="238">
        <f>F35*(1-G35)+4*H35*(1-I35)</f>
        <v>0</v>
      </c>
      <c r="K35" s="176">
        <v>0</v>
      </c>
      <c r="L35" s="230">
        <f>J35*K35</f>
        <v>0</v>
      </c>
      <c r="M35" s="8"/>
    </row>
    <row r="36" spans="1:13" ht="18.75" customHeight="1">
      <c r="A36" s="15"/>
      <c r="B36" s="6"/>
      <c r="C36" s="549"/>
      <c r="D36" s="175"/>
      <c r="E36" s="177"/>
      <c r="F36" s="236">
        <v>0</v>
      </c>
      <c r="G36" s="345">
        <v>0</v>
      </c>
      <c r="H36" s="236">
        <v>0</v>
      </c>
      <c r="I36" s="345">
        <v>0</v>
      </c>
      <c r="J36" s="239">
        <f>F36*(1-G36)+4*H36*(1-I36)</f>
        <v>0</v>
      </c>
      <c r="K36" s="177">
        <v>0</v>
      </c>
      <c r="L36" s="231">
        <f>J36*K36</f>
        <v>0</v>
      </c>
      <c r="M36" s="8"/>
    </row>
    <row r="37" spans="1:13" ht="18.75" customHeight="1">
      <c r="A37" s="15"/>
      <c r="B37" s="6"/>
      <c r="C37" s="549"/>
      <c r="D37" s="175"/>
      <c r="E37" s="177"/>
      <c r="F37" s="236">
        <v>0</v>
      </c>
      <c r="G37" s="345">
        <v>0</v>
      </c>
      <c r="H37" s="236">
        <v>0</v>
      </c>
      <c r="I37" s="345">
        <v>0</v>
      </c>
      <c r="J37" s="239">
        <f>F37*(1-G37)+4*H37*(1-I37)</f>
        <v>0</v>
      </c>
      <c r="K37" s="177">
        <v>0</v>
      </c>
      <c r="L37" s="231">
        <f>J37*K37</f>
        <v>0</v>
      </c>
      <c r="M37" s="8"/>
    </row>
    <row r="38" spans="1:13" ht="18.75" customHeight="1">
      <c r="A38" s="15"/>
      <c r="B38" s="6"/>
      <c r="C38" s="549"/>
      <c r="D38" s="175"/>
      <c r="E38" s="177"/>
      <c r="F38" s="236">
        <v>0</v>
      </c>
      <c r="G38" s="345">
        <v>0</v>
      </c>
      <c r="H38" s="236">
        <v>0</v>
      </c>
      <c r="I38" s="345">
        <v>0</v>
      </c>
      <c r="J38" s="239">
        <f>F38*(1-G38)+4*H38*(1-I38)</f>
        <v>0</v>
      </c>
      <c r="K38" s="177">
        <v>0</v>
      </c>
      <c r="L38" s="231">
        <f>J38*K38</f>
        <v>0</v>
      </c>
      <c r="M38" s="8"/>
    </row>
    <row r="39" spans="1:13" ht="18.75" customHeight="1" thickBot="1">
      <c r="A39" s="15"/>
      <c r="B39" s="6"/>
      <c r="C39" s="550"/>
      <c r="D39" s="188"/>
      <c r="E39" s="187"/>
      <c r="F39" s="237">
        <v>0</v>
      </c>
      <c r="G39" s="346">
        <v>0</v>
      </c>
      <c r="H39" s="237">
        <v>0</v>
      </c>
      <c r="I39" s="346">
        <v>0</v>
      </c>
      <c r="J39" s="240">
        <f>F39*(1-G39)+4*H39*(1-I39)</f>
        <v>0</v>
      </c>
      <c r="K39" s="187">
        <v>0</v>
      </c>
      <c r="L39" s="232">
        <f>J39*K39</f>
        <v>0</v>
      </c>
      <c r="M39" s="8"/>
    </row>
    <row r="40" spans="1:13" ht="18.75" customHeight="1" thickBot="1">
      <c r="A40" s="15"/>
      <c r="B40" s="6"/>
      <c r="C40" s="545" t="s">
        <v>327</v>
      </c>
      <c r="D40" s="546"/>
      <c r="E40" s="546"/>
      <c r="F40" s="546"/>
      <c r="G40" s="546"/>
      <c r="H40" s="546"/>
      <c r="I40" s="546"/>
      <c r="J40" s="546"/>
      <c r="K40" s="547"/>
      <c r="L40" s="234">
        <f>SUM(L35:L39)</f>
        <v>0</v>
      </c>
      <c r="M40" s="8"/>
    </row>
    <row r="41" spans="1:15" ht="18.75" customHeight="1" thickBot="1">
      <c r="A41" s="15"/>
      <c r="B41" s="6"/>
      <c r="C41" s="522" t="s">
        <v>337</v>
      </c>
      <c r="D41" s="523"/>
      <c r="E41" s="523"/>
      <c r="F41" s="523"/>
      <c r="G41" s="523"/>
      <c r="H41" s="523"/>
      <c r="I41" s="523"/>
      <c r="J41" s="523"/>
      <c r="K41" s="524"/>
      <c r="L41" s="235">
        <f>L26+L34+L40</f>
        <v>0</v>
      </c>
      <c r="M41" s="8"/>
      <c r="N41" s="183"/>
      <c r="O41" s="17"/>
    </row>
    <row r="42" spans="1:33" s="13" customFormat="1" ht="15">
      <c r="A42" s="16"/>
      <c r="B42" s="7"/>
      <c r="C42" s="11"/>
      <c r="D42" s="11"/>
      <c r="E42" s="11"/>
      <c r="F42" s="162"/>
      <c r="G42" s="347"/>
      <c r="H42" s="162"/>
      <c r="I42" s="347"/>
      <c r="J42" s="162"/>
      <c r="K42" s="11"/>
      <c r="L42" s="164"/>
      <c r="M42" s="9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</sheetData>
  <sheetProtection selectLockedCells="1"/>
  <mergeCells count="18">
    <mergeCell ref="C34:K34"/>
    <mergeCell ref="C40:K40"/>
    <mergeCell ref="C35:C39"/>
    <mergeCell ref="D25:K25"/>
    <mergeCell ref="C26:K26"/>
    <mergeCell ref="D32:K32"/>
    <mergeCell ref="D33:K33"/>
    <mergeCell ref="C27:C33"/>
    <mergeCell ref="C41:K41"/>
    <mergeCell ref="C2:L2"/>
    <mergeCell ref="C12:C18"/>
    <mergeCell ref="C19:C25"/>
    <mergeCell ref="C5:C11"/>
    <mergeCell ref="D10:K10"/>
    <mergeCell ref="D11:K11"/>
    <mergeCell ref="D18:K18"/>
    <mergeCell ref="D17:K17"/>
    <mergeCell ref="D24:K24"/>
  </mergeCells>
  <printOptions/>
  <pageMargins left="0.17" right="0.17" top="0.26" bottom="0.17" header="0.17" footer="0.17"/>
  <pageSetup fitToHeight="1" fitToWidth="1" horizontalDpi="600" verticalDpi="600" orientation="landscape" paperSize="9" scale="72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G42"/>
  <sheetViews>
    <sheetView zoomScale="75" zoomScaleNormal="75" zoomScalePageLayoutView="0" workbookViewId="0" topLeftCell="B1">
      <selection activeCell="D5" sqref="D5"/>
    </sheetView>
  </sheetViews>
  <sheetFormatPr defaultColWidth="9.140625" defaultRowHeight="12.75"/>
  <cols>
    <col min="1" max="1" width="1.8515625" style="1" hidden="1" customWidth="1"/>
    <col min="2" max="2" width="2.8515625" style="2" customWidth="1"/>
    <col min="3" max="3" width="27.28125" style="2" bestFit="1" customWidth="1"/>
    <col min="4" max="4" width="21.8515625" style="2" customWidth="1"/>
    <col min="5" max="5" width="18.57421875" style="2" customWidth="1"/>
    <col min="6" max="6" width="14.421875" style="163" customWidth="1"/>
    <col min="7" max="7" width="14.421875" style="348" customWidth="1"/>
    <col min="8" max="8" width="14.421875" style="163" customWidth="1"/>
    <col min="9" max="9" width="13.57421875" style="348" customWidth="1"/>
    <col min="10" max="10" width="21.7109375" style="163" customWidth="1"/>
    <col min="11" max="11" width="13.421875" style="2" customWidth="1"/>
    <col min="12" max="12" width="15.7109375" style="165" customWidth="1"/>
    <col min="13" max="13" width="2.57421875" style="2" customWidth="1"/>
    <col min="14" max="14" width="29.00390625" style="0" customWidth="1"/>
    <col min="15" max="15" width="18.421875" style="0" customWidth="1"/>
    <col min="34" max="16384" width="9.140625" style="1" customWidth="1"/>
  </cols>
  <sheetData>
    <row r="1" spans="2:13" ht="12.75">
      <c r="B1" s="3"/>
      <c r="C1" s="4"/>
      <c r="D1" s="4"/>
      <c r="E1" s="4"/>
      <c r="F1" s="160"/>
      <c r="G1" s="341"/>
      <c r="H1" s="160"/>
      <c r="I1" s="341"/>
      <c r="J1" s="160"/>
      <c r="K1" s="4"/>
      <c r="L1" s="160"/>
      <c r="M1" s="5"/>
    </row>
    <row r="2" spans="1:33" s="2" customFormat="1" ht="40.5" customHeight="1">
      <c r="A2" s="14"/>
      <c r="B2" s="6"/>
      <c r="C2" s="525" t="s">
        <v>339</v>
      </c>
      <c r="D2" s="526"/>
      <c r="E2" s="526"/>
      <c r="F2" s="526"/>
      <c r="G2" s="526"/>
      <c r="H2" s="526"/>
      <c r="I2" s="526"/>
      <c r="J2" s="526"/>
      <c r="K2" s="526"/>
      <c r="L2" s="526"/>
      <c r="M2" s="1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2" customFormat="1" ht="13.5" thickBot="1">
      <c r="A3" s="14"/>
      <c r="B3" s="6"/>
      <c r="C3" s="10"/>
      <c r="D3" s="10"/>
      <c r="E3" s="10"/>
      <c r="F3" s="161"/>
      <c r="G3" s="342"/>
      <c r="H3" s="161"/>
      <c r="I3" s="342"/>
      <c r="J3" s="161"/>
      <c r="K3" s="10"/>
      <c r="L3" s="161"/>
      <c r="M3" s="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14" ht="38.25" customHeight="1" thickBot="1">
      <c r="A4" s="15"/>
      <c r="B4" s="6"/>
      <c r="C4" s="189"/>
      <c r="D4" s="190" t="s">
        <v>301</v>
      </c>
      <c r="E4" s="190" t="s">
        <v>302</v>
      </c>
      <c r="F4" s="191" t="s">
        <v>303</v>
      </c>
      <c r="G4" s="343" t="s">
        <v>330</v>
      </c>
      <c r="H4" s="191" t="s">
        <v>312</v>
      </c>
      <c r="I4" s="343" t="s">
        <v>331</v>
      </c>
      <c r="J4" s="191" t="s">
        <v>335</v>
      </c>
      <c r="K4" s="190" t="s">
        <v>304</v>
      </c>
      <c r="L4" s="192" t="s">
        <v>305</v>
      </c>
      <c r="M4" s="8"/>
      <c r="N4" s="46"/>
    </row>
    <row r="5" spans="1:13" ht="18.75" customHeight="1">
      <c r="A5" s="15"/>
      <c r="B5" s="6"/>
      <c r="C5" s="527" t="s">
        <v>318</v>
      </c>
      <c r="D5" s="184"/>
      <c r="E5" s="176"/>
      <c r="F5" s="228">
        <v>0</v>
      </c>
      <c r="G5" s="349">
        <v>0</v>
      </c>
      <c r="H5" s="228">
        <v>0</v>
      </c>
      <c r="I5" s="344">
        <v>0</v>
      </c>
      <c r="J5" s="238">
        <f>F5*(1-G5)+4*H5*(1-I5)</f>
        <v>0</v>
      </c>
      <c r="K5" s="176">
        <v>0</v>
      </c>
      <c r="L5" s="230">
        <f>J5*K5</f>
        <v>0</v>
      </c>
      <c r="M5" s="8"/>
    </row>
    <row r="6" spans="1:13" ht="18.75" customHeight="1">
      <c r="A6" s="15"/>
      <c r="B6" s="6"/>
      <c r="C6" s="528"/>
      <c r="D6" s="185"/>
      <c r="E6" s="177"/>
      <c r="F6" s="236">
        <v>0</v>
      </c>
      <c r="G6" s="350">
        <v>0</v>
      </c>
      <c r="H6" s="236">
        <v>0</v>
      </c>
      <c r="I6" s="345">
        <v>0</v>
      </c>
      <c r="J6" s="239">
        <f>F6*(1-G6)+4*H6*(1-I6)</f>
        <v>0</v>
      </c>
      <c r="K6" s="177">
        <v>0</v>
      </c>
      <c r="L6" s="231">
        <f>J6*K6</f>
        <v>0</v>
      </c>
      <c r="M6" s="8"/>
    </row>
    <row r="7" spans="1:13" ht="18.75" customHeight="1">
      <c r="A7" s="15"/>
      <c r="B7" s="6"/>
      <c r="C7" s="528"/>
      <c r="D7" s="185"/>
      <c r="E7" s="177"/>
      <c r="F7" s="236">
        <v>0</v>
      </c>
      <c r="G7" s="350">
        <v>0</v>
      </c>
      <c r="H7" s="236">
        <v>0</v>
      </c>
      <c r="I7" s="345">
        <v>0</v>
      </c>
      <c r="J7" s="239">
        <f>F7*(1-G7)+4*H7*(1-I7)</f>
        <v>0</v>
      </c>
      <c r="K7" s="177">
        <v>0</v>
      </c>
      <c r="L7" s="231">
        <f>J7*K7</f>
        <v>0</v>
      </c>
      <c r="M7" s="8"/>
    </row>
    <row r="8" spans="1:13" ht="18.75" customHeight="1">
      <c r="A8" s="15"/>
      <c r="B8" s="6"/>
      <c r="C8" s="528"/>
      <c r="D8" s="185"/>
      <c r="E8" s="177"/>
      <c r="F8" s="236">
        <v>0</v>
      </c>
      <c r="G8" s="350">
        <v>0</v>
      </c>
      <c r="H8" s="236">
        <v>0</v>
      </c>
      <c r="I8" s="345">
        <v>0</v>
      </c>
      <c r="J8" s="239">
        <f>F8*(1-G8)+4*H8*(1-I8)</f>
        <v>0</v>
      </c>
      <c r="K8" s="177">
        <v>0</v>
      </c>
      <c r="L8" s="231">
        <f>J8*K8</f>
        <v>0</v>
      </c>
      <c r="M8" s="8"/>
    </row>
    <row r="9" spans="1:13" ht="18.75" customHeight="1" thickBot="1">
      <c r="A9" s="15"/>
      <c r="B9" s="6"/>
      <c r="C9" s="528"/>
      <c r="D9" s="186"/>
      <c r="E9" s="187"/>
      <c r="F9" s="237">
        <v>0</v>
      </c>
      <c r="G9" s="351">
        <v>0</v>
      </c>
      <c r="H9" s="237">
        <v>0</v>
      </c>
      <c r="I9" s="346">
        <v>0</v>
      </c>
      <c r="J9" s="240">
        <f>F9*(1-G9)+4*H9*(1-I9)</f>
        <v>0</v>
      </c>
      <c r="K9" s="187">
        <v>0</v>
      </c>
      <c r="L9" s="232">
        <f>J9*K9</f>
        <v>0</v>
      </c>
      <c r="M9" s="8"/>
    </row>
    <row r="10" spans="1:14" ht="18.75" customHeight="1">
      <c r="A10" s="15"/>
      <c r="B10" s="6"/>
      <c r="C10" s="528"/>
      <c r="D10" s="530" t="s">
        <v>319</v>
      </c>
      <c r="E10" s="531"/>
      <c r="F10" s="531"/>
      <c r="G10" s="531"/>
      <c r="H10" s="531"/>
      <c r="I10" s="531"/>
      <c r="J10" s="531"/>
      <c r="K10" s="532"/>
      <c r="L10" s="230">
        <f>SUM(L5:L9)</f>
        <v>0</v>
      </c>
      <c r="M10" s="8"/>
      <c r="N10" s="182"/>
    </row>
    <row r="11" spans="1:13" ht="18.75" customHeight="1" thickBot="1">
      <c r="A11" s="15"/>
      <c r="B11" s="6"/>
      <c r="C11" s="529"/>
      <c r="D11" s="533" t="s">
        <v>320</v>
      </c>
      <c r="E11" s="534"/>
      <c r="F11" s="534"/>
      <c r="G11" s="534"/>
      <c r="H11" s="534"/>
      <c r="I11" s="534"/>
      <c r="J11" s="534"/>
      <c r="K11" s="535"/>
      <c r="L11" s="229">
        <v>0</v>
      </c>
      <c r="M11" s="8"/>
    </row>
    <row r="12" spans="1:13" ht="18.75" customHeight="1">
      <c r="A12" s="15"/>
      <c r="B12" s="6"/>
      <c r="C12" s="527" t="s">
        <v>321</v>
      </c>
      <c r="D12" s="184"/>
      <c r="E12" s="176"/>
      <c r="F12" s="228">
        <v>0</v>
      </c>
      <c r="G12" s="349">
        <v>0</v>
      </c>
      <c r="H12" s="228">
        <v>0</v>
      </c>
      <c r="I12" s="344">
        <v>0</v>
      </c>
      <c r="J12" s="238">
        <f>F12*(1-G12)+4*H12*(1-I12)</f>
        <v>0</v>
      </c>
      <c r="K12" s="176">
        <v>0</v>
      </c>
      <c r="L12" s="230">
        <f>J12*K12</f>
        <v>0</v>
      </c>
      <c r="M12" s="8"/>
    </row>
    <row r="13" spans="1:13" ht="18.75" customHeight="1">
      <c r="A13" s="15"/>
      <c r="B13" s="6"/>
      <c r="C13" s="528"/>
      <c r="D13" s="185"/>
      <c r="E13" s="177"/>
      <c r="F13" s="236">
        <v>0</v>
      </c>
      <c r="G13" s="350">
        <v>0</v>
      </c>
      <c r="H13" s="236">
        <v>0</v>
      </c>
      <c r="I13" s="345">
        <v>0</v>
      </c>
      <c r="J13" s="239">
        <f>F13*(1-G13)+4*H13*(1-I13)</f>
        <v>0</v>
      </c>
      <c r="K13" s="177">
        <v>0</v>
      </c>
      <c r="L13" s="231">
        <f>J13*K13</f>
        <v>0</v>
      </c>
      <c r="M13" s="8"/>
    </row>
    <row r="14" spans="1:13" ht="18.75" customHeight="1">
      <c r="A14" s="15"/>
      <c r="B14" s="6"/>
      <c r="C14" s="528"/>
      <c r="D14" s="185"/>
      <c r="E14" s="177"/>
      <c r="F14" s="236">
        <v>0</v>
      </c>
      <c r="G14" s="350">
        <v>0</v>
      </c>
      <c r="H14" s="236">
        <v>0</v>
      </c>
      <c r="I14" s="345">
        <v>0</v>
      </c>
      <c r="J14" s="239">
        <f>F14*(1-G14)+4*H14*(1-I14)</f>
        <v>0</v>
      </c>
      <c r="K14" s="177">
        <v>0</v>
      </c>
      <c r="L14" s="231">
        <f>J14*K14</f>
        <v>0</v>
      </c>
      <c r="M14" s="8"/>
    </row>
    <row r="15" spans="1:13" ht="18.75" customHeight="1">
      <c r="A15" s="15"/>
      <c r="B15" s="6"/>
      <c r="C15" s="528"/>
      <c r="D15" s="185"/>
      <c r="E15" s="177"/>
      <c r="F15" s="236">
        <v>0</v>
      </c>
      <c r="G15" s="350">
        <v>0</v>
      </c>
      <c r="H15" s="236">
        <v>0</v>
      </c>
      <c r="I15" s="345">
        <v>0</v>
      </c>
      <c r="J15" s="239">
        <f>F15*(1-G15)+4*H15*(1-I15)</f>
        <v>0</v>
      </c>
      <c r="K15" s="177">
        <v>0</v>
      </c>
      <c r="L15" s="231">
        <f>J15*K15</f>
        <v>0</v>
      </c>
      <c r="M15" s="8"/>
    </row>
    <row r="16" spans="1:13" ht="18.75" customHeight="1" thickBot="1">
      <c r="A16" s="15"/>
      <c r="B16" s="6"/>
      <c r="C16" s="528"/>
      <c r="D16" s="186"/>
      <c r="E16" s="187"/>
      <c r="F16" s="237">
        <v>0</v>
      </c>
      <c r="G16" s="351">
        <v>0</v>
      </c>
      <c r="H16" s="237">
        <v>0</v>
      </c>
      <c r="I16" s="346">
        <v>0</v>
      </c>
      <c r="J16" s="240">
        <f>F16*(1-G16)+4*H16*(1-I16)</f>
        <v>0</v>
      </c>
      <c r="K16" s="187">
        <v>0</v>
      </c>
      <c r="L16" s="232">
        <f>J16*K16</f>
        <v>0</v>
      </c>
      <c r="M16" s="8"/>
    </row>
    <row r="17" spans="1:14" ht="18.75" customHeight="1">
      <c r="A17" s="15"/>
      <c r="B17" s="6"/>
      <c r="C17" s="528"/>
      <c r="D17" s="539" t="s">
        <v>322</v>
      </c>
      <c r="E17" s="540"/>
      <c r="F17" s="540"/>
      <c r="G17" s="540"/>
      <c r="H17" s="540"/>
      <c r="I17" s="540"/>
      <c r="J17" s="540"/>
      <c r="K17" s="541"/>
      <c r="L17" s="230">
        <f>SUM(L12:L16)</f>
        <v>0</v>
      </c>
      <c r="M17" s="8"/>
      <c r="N17" s="182"/>
    </row>
    <row r="18" spans="1:13" ht="18.75" customHeight="1" thickBot="1">
      <c r="A18" s="15"/>
      <c r="B18" s="6"/>
      <c r="C18" s="529"/>
      <c r="D18" s="536" t="s">
        <v>323</v>
      </c>
      <c r="E18" s="537"/>
      <c r="F18" s="537"/>
      <c r="G18" s="537"/>
      <c r="H18" s="537"/>
      <c r="I18" s="537"/>
      <c r="J18" s="537"/>
      <c r="K18" s="538"/>
      <c r="L18" s="229">
        <v>0</v>
      </c>
      <c r="M18" s="8"/>
    </row>
    <row r="19" spans="1:13" ht="18.75" customHeight="1">
      <c r="A19" s="15"/>
      <c r="B19" s="6"/>
      <c r="C19" s="527" t="s">
        <v>324</v>
      </c>
      <c r="D19" s="184"/>
      <c r="E19" s="176"/>
      <c r="F19" s="228">
        <v>0</v>
      </c>
      <c r="G19" s="349">
        <v>0</v>
      </c>
      <c r="H19" s="228">
        <v>0</v>
      </c>
      <c r="I19" s="344">
        <v>0</v>
      </c>
      <c r="J19" s="238">
        <f>F19*(1-G19)+4*H19*(1-I19)</f>
        <v>0</v>
      </c>
      <c r="K19" s="176">
        <v>0</v>
      </c>
      <c r="L19" s="230">
        <f>J19*K19</f>
        <v>0</v>
      </c>
      <c r="M19" s="8"/>
    </row>
    <row r="20" spans="1:13" ht="18.75" customHeight="1">
      <c r="A20" s="15"/>
      <c r="B20" s="6"/>
      <c r="C20" s="528"/>
      <c r="D20" s="185"/>
      <c r="E20" s="177"/>
      <c r="F20" s="236">
        <v>0</v>
      </c>
      <c r="G20" s="350">
        <v>0</v>
      </c>
      <c r="H20" s="236">
        <v>0</v>
      </c>
      <c r="I20" s="345">
        <v>0</v>
      </c>
      <c r="J20" s="239">
        <f>F20*(1-G20)+4*H20*(1-I20)</f>
        <v>0</v>
      </c>
      <c r="K20" s="177">
        <v>0</v>
      </c>
      <c r="L20" s="231">
        <f>J20*K20</f>
        <v>0</v>
      </c>
      <c r="M20" s="8"/>
    </row>
    <row r="21" spans="1:13" ht="18.75" customHeight="1">
      <c r="A21" s="15"/>
      <c r="B21" s="6"/>
      <c r="C21" s="528"/>
      <c r="D21" s="185"/>
      <c r="E21" s="177"/>
      <c r="F21" s="236">
        <v>0</v>
      </c>
      <c r="G21" s="350">
        <v>0</v>
      </c>
      <c r="H21" s="236">
        <v>0</v>
      </c>
      <c r="I21" s="345">
        <v>0</v>
      </c>
      <c r="J21" s="239">
        <f>F21*(1-G21)+4*H21*(1-I21)</f>
        <v>0</v>
      </c>
      <c r="K21" s="177">
        <v>0</v>
      </c>
      <c r="L21" s="231">
        <f>J21*K21</f>
        <v>0</v>
      </c>
      <c r="M21" s="8"/>
    </row>
    <row r="22" spans="1:13" ht="18.75" customHeight="1">
      <c r="A22" s="15"/>
      <c r="B22" s="6"/>
      <c r="C22" s="528"/>
      <c r="D22" s="185"/>
      <c r="E22" s="177"/>
      <c r="F22" s="236">
        <v>0</v>
      </c>
      <c r="G22" s="350">
        <v>0</v>
      </c>
      <c r="H22" s="236">
        <v>0</v>
      </c>
      <c r="I22" s="345">
        <v>0</v>
      </c>
      <c r="J22" s="239">
        <f>F22*(1-G22)+4*H22*(1-I22)</f>
        <v>0</v>
      </c>
      <c r="K22" s="177">
        <v>0</v>
      </c>
      <c r="L22" s="231">
        <f>J22*K22</f>
        <v>0</v>
      </c>
      <c r="M22" s="8"/>
    </row>
    <row r="23" spans="1:13" ht="18.75" customHeight="1" thickBot="1">
      <c r="A23" s="15"/>
      <c r="B23" s="6"/>
      <c r="C23" s="528"/>
      <c r="D23" s="186"/>
      <c r="E23" s="187"/>
      <c r="F23" s="237">
        <v>0</v>
      </c>
      <c r="G23" s="351">
        <v>0</v>
      </c>
      <c r="H23" s="237">
        <v>0</v>
      </c>
      <c r="I23" s="346">
        <v>0</v>
      </c>
      <c r="J23" s="240">
        <f>F23*(1-G23)+4*H23*(1-I23)</f>
        <v>0</v>
      </c>
      <c r="K23" s="187">
        <v>0</v>
      </c>
      <c r="L23" s="232">
        <f>J23*K23</f>
        <v>0</v>
      </c>
      <c r="M23" s="8"/>
    </row>
    <row r="24" spans="1:14" ht="18.75" customHeight="1">
      <c r="A24" s="15"/>
      <c r="B24" s="6"/>
      <c r="C24" s="528"/>
      <c r="D24" s="530" t="s">
        <v>325</v>
      </c>
      <c r="E24" s="531"/>
      <c r="F24" s="531"/>
      <c r="G24" s="531"/>
      <c r="H24" s="531"/>
      <c r="I24" s="531"/>
      <c r="J24" s="531"/>
      <c r="K24" s="532"/>
      <c r="L24" s="230">
        <f>SUM(L19:L23)</f>
        <v>0</v>
      </c>
      <c r="M24" s="8"/>
      <c r="N24" s="182"/>
    </row>
    <row r="25" spans="1:13" ht="18.75" customHeight="1" thickBot="1">
      <c r="A25" s="15"/>
      <c r="B25" s="6"/>
      <c r="C25" s="529"/>
      <c r="D25" s="533" t="s">
        <v>326</v>
      </c>
      <c r="E25" s="534"/>
      <c r="F25" s="534"/>
      <c r="G25" s="534"/>
      <c r="H25" s="534"/>
      <c r="I25" s="534"/>
      <c r="J25" s="534"/>
      <c r="K25" s="535"/>
      <c r="L25" s="229">
        <v>0</v>
      </c>
      <c r="M25" s="8"/>
    </row>
    <row r="26" spans="1:13" ht="18.75" customHeight="1" thickBot="1">
      <c r="A26" s="15"/>
      <c r="B26" s="6"/>
      <c r="C26" s="542" t="s">
        <v>315</v>
      </c>
      <c r="D26" s="543"/>
      <c r="E26" s="543"/>
      <c r="F26" s="543"/>
      <c r="G26" s="543"/>
      <c r="H26" s="543"/>
      <c r="I26" s="543"/>
      <c r="J26" s="543"/>
      <c r="K26" s="544"/>
      <c r="L26" s="233">
        <f>L10*L11+L17*L18+L24*L25</f>
        <v>0</v>
      </c>
      <c r="M26" s="8"/>
    </row>
    <row r="27" spans="1:13" ht="18.75" customHeight="1">
      <c r="A27" s="15"/>
      <c r="B27" s="6"/>
      <c r="C27" s="551" t="s">
        <v>314</v>
      </c>
      <c r="D27" s="184"/>
      <c r="E27" s="176"/>
      <c r="F27" s="228">
        <v>0</v>
      </c>
      <c r="G27" s="349">
        <v>0</v>
      </c>
      <c r="H27" s="228">
        <v>0</v>
      </c>
      <c r="I27" s="344">
        <v>0</v>
      </c>
      <c r="J27" s="238">
        <f>F27*(1-G27)+4*H27*(1-I27)</f>
        <v>0</v>
      </c>
      <c r="K27" s="176">
        <v>0</v>
      </c>
      <c r="L27" s="230">
        <f>J27*K27</f>
        <v>0</v>
      </c>
      <c r="M27" s="8"/>
    </row>
    <row r="28" spans="1:13" ht="18.75" customHeight="1">
      <c r="A28" s="15"/>
      <c r="B28" s="6"/>
      <c r="C28" s="542"/>
      <c r="D28" s="185"/>
      <c r="E28" s="177"/>
      <c r="F28" s="236">
        <v>0</v>
      </c>
      <c r="G28" s="350">
        <v>0</v>
      </c>
      <c r="H28" s="236">
        <v>0</v>
      </c>
      <c r="I28" s="345">
        <v>0</v>
      </c>
      <c r="J28" s="239">
        <f>F28*(1-G28)+4*H28*(1-I28)</f>
        <v>0</v>
      </c>
      <c r="K28" s="177">
        <v>0</v>
      </c>
      <c r="L28" s="231">
        <f>J28*K28</f>
        <v>0</v>
      </c>
      <c r="M28" s="8"/>
    </row>
    <row r="29" spans="1:13" ht="18.75" customHeight="1">
      <c r="A29" s="15"/>
      <c r="B29" s="6"/>
      <c r="C29" s="542"/>
      <c r="D29" s="185"/>
      <c r="E29" s="177"/>
      <c r="F29" s="236">
        <v>0</v>
      </c>
      <c r="G29" s="350">
        <v>0</v>
      </c>
      <c r="H29" s="236">
        <v>0</v>
      </c>
      <c r="I29" s="345">
        <v>0</v>
      </c>
      <c r="J29" s="239">
        <f>F29*(1-G29)+4*H29*(1-I29)</f>
        <v>0</v>
      </c>
      <c r="K29" s="177">
        <v>0</v>
      </c>
      <c r="L29" s="231">
        <f>J29*K29</f>
        <v>0</v>
      </c>
      <c r="M29" s="8"/>
    </row>
    <row r="30" spans="1:13" ht="18.75" customHeight="1">
      <c r="A30" s="15"/>
      <c r="B30" s="6"/>
      <c r="C30" s="542"/>
      <c r="D30" s="185"/>
      <c r="E30" s="177"/>
      <c r="F30" s="236">
        <v>0</v>
      </c>
      <c r="G30" s="350">
        <v>0</v>
      </c>
      <c r="H30" s="236">
        <v>0</v>
      </c>
      <c r="I30" s="345">
        <v>0</v>
      </c>
      <c r="J30" s="239">
        <f>F30*(1-G30)+4*H30*(1-I30)</f>
        <v>0</v>
      </c>
      <c r="K30" s="177">
        <v>0</v>
      </c>
      <c r="L30" s="231">
        <f>J30*K30</f>
        <v>0</v>
      </c>
      <c r="M30" s="8"/>
    </row>
    <row r="31" spans="1:13" ht="18.75" customHeight="1" thickBot="1">
      <c r="A31" s="15"/>
      <c r="B31" s="6"/>
      <c r="C31" s="542"/>
      <c r="D31" s="186"/>
      <c r="E31" s="187"/>
      <c r="F31" s="237">
        <v>0</v>
      </c>
      <c r="G31" s="351">
        <v>0</v>
      </c>
      <c r="H31" s="237">
        <v>0</v>
      </c>
      <c r="I31" s="346">
        <v>0</v>
      </c>
      <c r="J31" s="240">
        <f>F31*(1-G31)+4*H31*(1-I31)</f>
        <v>0</v>
      </c>
      <c r="K31" s="187">
        <v>0</v>
      </c>
      <c r="L31" s="232">
        <f>J31*K31</f>
        <v>0</v>
      </c>
      <c r="M31" s="8"/>
    </row>
    <row r="32" spans="1:13" ht="18.75" customHeight="1">
      <c r="A32" s="15"/>
      <c r="B32" s="6"/>
      <c r="C32" s="542"/>
      <c r="D32" s="530" t="s">
        <v>333</v>
      </c>
      <c r="E32" s="531"/>
      <c r="F32" s="531"/>
      <c r="G32" s="531"/>
      <c r="H32" s="531"/>
      <c r="I32" s="531"/>
      <c r="J32" s="531"/>
      <c r="K32" s="532"/>
      <c r="L32" s="230">
        <f>SUM(L27:L31)</f>
        <v>0</v>
      </c>
      <c r="M32" s="8"/>
    </row>
    <row r="33" spans="1:13" ht="18.75" customHeight="1" thickBot="1">
      <c r="A33" s="15"/>
      <c r="B33" s="6"/>
      <c r="C33" s="552"/>
      <c r="D33" s="533" t="s">
        <v>332</v>
      </c>
      <c r="E33" s="534"/>
      <c r="F33" s="534"/>
      <c r="G33" s="534"/>
      <c r="H33" s="534"/>
      <c r="I33" s="534"/>
      <c r="J33" s="534"/>
      <c r="K33" s="535"/>
      <c r="L33" s="229">
        <v>0</v>
      </c>
      <c r="M33" s="8"/>
    </row>
    <row r="34" spans="1:13" ht="18.75" customHeight="1" thickBot="1">
      <c r="A34" s="15"/>
      <c r="B34" s="6"/>
      <c r="C34" s="542" t="s">
        <v>316</v>
      </c>
      <c r="D34" s="543"/>
      <c r="E34" s="543"/>
      <c r="F34" s="543"/>
      <c r="G34" s="543"/>
      <c r="H34" s="543"/>
      <c r="I34" s="543"/>
      <c r="J34" s="543"/>
      <c r="K34" s="544"/>
      <c r="L34" s="233">
        <f>SUM(L27:L31)</f>
        <v>0</v>
      </c>
      <c r="M34" s="8"/>
    </row>
    <row r="35" spans="1:13" ht="18.75" customHeight="1">
      <c r="A35" s="15"/>
      <c r="B35" s="6"/>
      <c r="C35" s="548" t="s">
        <v>317</v>
      </c>
      <c r="D35" s="174"/>
      <c r="E35" s="176"/>
      <c r="F35" s="228">
        <v>0</v>
      </c>
      <c r="G35" s="349">
        <v>0</v>
      </c>
      <c r="H35" s="228">
        <v>0</v>
      </c>
      <c r="I35" s="344">
        <v>0</v>
      </c>
      <c r="J35" s="238">
        <f>F35*(1-G35)+4*H35*(1-I35)</f>
        <v>0</v>
      </c>
      <c r="K35" s="176">
        <v>0</v>
      </c>
      <c r="L35" s="230">
        <f>J35*K35</f>
        <v>0</v>
      </c>
      <c r="M35" s="8"/>
    </row>
    <row r="36" spans="1:13" ht="18.75" customHeight="1">
      <c r="A36" s="15"/>
      <c r="B36" s="6"/>
      <c r="C36" s="549"/>
      <c r="D36" s="175"/>
      <c r="E36" s="177"/>
      <c r="F36" s="236">
        <v>0</v>
      </c>
      <c r="G36" s="350">
        <v>0</v>
      </c>
      <c r="H36" s="236">
        <v>0</v>
      </c>
      <c r="I36" s="345">
        <v>0</v>
      </c>
      <c r="J36" s="239">
        <f>F36*(1-G36)+4*H36*(1-I36)</f>
        <v>0</v>
      </c>
      <c r="K36" s="177">
        <v>0</v>
      </c>
      <c r="L36" s="231">
        <f>J36*K36</f>
        <v>0</v>
      </c>
      <c r="M36" s="8"/>
    </row>
    <row r="37" spans="1:13" ht="18.75" customHeight="1">
      <c r="A37" s="15"/>
      <c r="B37" s="6"/>
      <c r="C37" s="549"/>
      <c r="D37" s="175"/>
      <c r="E37" s="177"/>
      <c r="F37" s="236">
        <v>0</v>
      </c>
      <c r="G37" s="350">
        <v>0</v>
      </c>
      <c r="H37" s="236">
        <v>0</v>
      </c>
      <c r="I37" s="345">
        <v>0</v>
      </c>
      <c r="J37" s="239">
        <f>F37*(1-G37)+4*H37*(1-I37)</f>
        <v>0</v>
      </c>
      <c r="K37" s="177">
        <v>0</v>
      </c>
      <c r="L37" s="231">
        <f>J37*K37</f>
        <v>0</v>
      </c>
      <c r="M37" s="8"/>
    </row>
    <row r="38" spans="1:13" ht="18.75" customHeight="1">
      <c r="A38" s="15"/>
      <c r="B38" s="6"/>
      <c r="C38" s="549"/>
      <c r="D38" s="175"/>
      <c r="E38" s="177"/>
      <c r="F38" s="236">
        <v>0</v>
      </c>
      <c r="G38" s="350">
        <v>0</v>
      </c>
      <c r="H38" s="236">
        <v>0</v>
      </c>
      <c r="I38" s="345">
        <v>0</v>
      </c>
      <c r="J38" s="239">
        <f>F38*(1-G38)+4*H38*(1-I38)</f>
        <v>0</v>
      </c>
      <c r="K38" s="177">
        <v>0</v>
      </c>
      <c r="L38" s="231">
        <f>J38*K38</f>
        <v>0</v>
      </c>
      <c r="M38" s="8"/>
    </row>
    <row r="39" spans="1:13" ht="18.75" customHeight="1" thickBot="1">
      <c r="A39" s="15"/>
      <c r="B39" s="6"/>
      <c r="C39" s="550"/>
      <c r="D39" s="188"/>
      <c r="E39" s="187"/>
      <c r="F39" s="237">
        <v>0</v>
      </c>
      <c r="G39" s="351">
        <v>0</v>
      </c>
      <c r="H39" s="237">
        <v>0</v>
      </c>
      <c r="I39" s="346">
        <v>0</v>
      </c>
      <c r="J39" s="240">
        <f>F39*(1-G39)+4*H39*(1-I39)</f>
        <v>0</v>
      </c>
      <c r="K39" s="187">
        <v>0</v>
      </c>
      <c r="L39" s="232">
        <f>J39*K39</f>
        <v>0</v>
      </c>
      <c r="M39" s="8"/>
    </row>
    <row r="40" spans="1:13" ht="18.75" customHeight="1" thickBot="1">
      <c r="A40" s="15"/>
      <c r="B40" s="6"/>
      <c r="C40" s="545" t="s">
        <v>327</v>
      </c>
      <c r="D40" s="546"/>
      <c r="E40" s="546"/>
      <c r="F40" s="546"/>
      <c r="G40" s="546"/>
      <c r="H40" s="546"/>
      <c r="I40" s="546"/>
      <c r="J40" s="546"/>
      <c r="K40" s="547"/>
      <c r="L40" s="234">
        <f>SUM(L35:L39)</f>
        <v>0</v>
      </c>
      <c r="M40" s="8"/>
    </row>
    <row r="41" spans="1:15" ht="18.75" customHeight="1" thickBot="1">
      <c r="A41" s="15"/>
      <c r="B41" s="6"/>
      <c r="C41" s="522" t="s">
        <v>334</v>
      </c>
      <c r="D41" s="523"/>
      <c r="E41" s="523"/>
      <c r="F41" s="523"/>
      <c r="G41" s="523"/>
      <c r="H41" s="523"/>
      <c r="I41" s="523"/>
      <c r="J41" s="523"/>
      <c r="K41" s="524"/>
      <c r="L41" s="235">
        <f>L26+L34+L40</f>
        <v>0</v>
      </c>
      <c r="M41" s="8"/>
      <c r="N41" s="183"/>
      <c r="O41" s="17"/>
    </row>
    <row r="42" spans="1:33" s="13" customFormat="1" ht="15">
      <c r="A42" s="16"/>
      <c r="B42" s="7"/>
      <c r="C42" s="11"/>
      <c r="D42" s="11"/>
      <c r="E42" s="11"/>
      <c r="F42" s="162"/>
      <c r="G42" s="347"/>
      <c r="H42" s="162"/>
      <c r="I42" s="347"/>
      <c r="J42" s="162"/>
      <c r="K42" s="11"/>
      <c r="L42" s="164"/>
      <c r="M42" s="9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</sheetData>
  <sheetProtection selectLockedCells="1"/>
  <mergeCells count="18">
    <mergeCell ref="C41:K41"/>
    <mergeCell ref="C2:L2"/>
    <mergeCell ref="C12:C18"/>
    <mergeCell ref="C19:C25"/>
    <mergeCell ref="C5:C11"/>
    <mergeCell ref="D10:K10"/>
    <mergeCell ref="D11:K11"/>
    <mergeCell ref="D18:K18"/>
    <mergeCell ref="D17:K17"/>
    <mergeCell ref="D24:K24"/>
    <mergeCell ref="C34:K34"/>
    <mergeCell ref="C40:K40"/>
    <mergeCell ref="C35:C39"/>
    <mergeCell ref="D25:K25"/>
    <mergeCell ref="C26:K26"/>
    <mergeCell ref="D32:K32"/>
    <mergeCell ref="D33:K33"/>
    <mergeCell ref="C27:C33"/>
  </mergeCells>
  <printOptions/>
  <pageMargins left="0.17" right="0.17" top="0.26" bottom="0.17" header="0.17" footer="0.17"/>
  <pageSetup fitToHeight="1" fitToWidth="1" horizontalDpi="600" verticalDpi="600" orientation="landscape" paperSize="9" scale="7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Sandu</dc:creator>
  <cp:keywords/>
  <dc:description/>
  <cp:lastModifiedBy>Catalin Sandu</cp:lastModifiedBy>
  <cp:lastPrinted>2012-04-25T13:11:50Z</cp:lastPrinted>
  <dcterms:created xsi:type="dcterms:W3CDTF">1996-10-14T23:33:28Z</dcterms:created>
  <dcterms:modified xsi:type="dcterms:W3CDTF">2016-10-12T09:04:15Z</dcterms:modified>
  <cp:category/>
  <cp:version/>
  <cp:contentType/>
  <cp:contentStatus/>
</cp:coreProperties>
</file>